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480" windowHeight="9345"/>
  </bookViews>
  <sheets>
    <sheet name="总任务" sheetId="1" r:id="rId1"/>
    <sheet name="2019" sheetId="2" r:id="rId2"/>
    <sheet name="2020" sheetId="3" r:id="rId3"/>
    <sheet name="2021" sheetId="4" r:id="rId4"/>
    <sheet name="2022" sheetId="5" r:id="rId5"/>
    <sheet name="2023" sheetId="6" r:id="rId6"/>
  </sheets>
  <calcPr calcId="124519"/>
</workbook>
</file>

<file path=xl/calcChain.xml><?xml version="1.0" encoding="utf-8"?>
<calcChain xmlns="http://schemas.openxmlformats.org/spreadsheetml/2006/main">
  <c r="C20" i="6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K8"/>
  <c r="J8"/>
  <c r="I8"/>
  <c r="H8"/>
  <c r="G8"/>
  <c r="F8"/>
  <c r="E8"/>
  <c r="D8"/>
  <c r="C8"/>
  <c r="B8"/>
  <c r="C20" i="5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K8"/>
  <c r="J8"/>
  <c r="I8"/>
  <c r="H8"/>
  <c r="G8"/>
  <c r="F8"/>
  <c r="E8"/>
  <c r="D8"/>
  <c r="C8"/>
  <c r="B8"/>
  <c r="D20" i="4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M8"/>
  <c r="L8"/>
  <c r="K8"/>
  <c r="J8"/>
  <c r="I8"/>
  <c r="H8"/>
  <c r="G8"/>
  <c r="F8"/>
  <c r="E8"/>
  <c r="D8"/>
  <c r="C8"/>
  <c r="B8"/>
  <c r="D20" i="3"/>
  <c r="C20"/>
  <c r="B20"/>
  <c r="D19"/>
  <c r="C19"/>
  <c r="B19"/>
  <c r="D18"/>
  <c r="C18"/>
  <c r="B18"/>
  <c r="D17"/>
  <c r="C17"/>
  <c r="B17"/>
  <c r="D16"/>
  <c r="C16"/>
  <c r="B16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M8"/>
  <c r="L8"/>
  <c r="K8"/>
  <c r="J8"/>
  <c r="I8"/>
  <c r="H8"/>
  <c r="G8"/>
  <c r="F8"/>
  <c r="E8"/>
  <c r="D8"/>
  <c r="C8"/>
  <c r="B8"/>
  <c r="D20" i="2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M8"/>
  <c r="L8"/>
  <c r="K8"/>
  <c r="J8"/>
  <c r="I8"/>
  <c r="H8"/>
  <c r="G8"/>
  <c r="F8"/>
  <c r="E8"/>
  <c r="D8"/>
  <c r="C8"/>
  <c r="B8"/>
  <c r="S13" i="1"/>
  <c r="L13"/>
  <c r="D13"/>
  <c r="C13"/>
  <c r="B13"/>
  <c r="S12"/>
  <c r="L12"/>
  <c r="D12"/>
  <c r="C12"/>
  <c r="B12"/>
  <c r="S11"/>
  <c r="L11"/>
  <c r="D11"/>
  <c r="C11"/>
  <c r="B11"/>
  <c r="S10"/>
  <c r="L10"/>
  <c r="D10"/>
  <c r="C10"/>
  <c r="B10"/>
  <c r="L9"/>
  <c r="D9"/>
  <c r="C9"/>
  <c r="B9"/>
  <c r="D8"/>
  <c r="C8"/>
  <c r="B8"/>
</calcChain>
</file>

<file path=xl/sharedStrings.xml><?xml version="1.0" encoding="utf-8"?>
<sst xmlns="http://schemas.openxmlformats.org/spreadsheetml/2006/main" count="191" uniqueCount="67">
  <si>
    <t>县区</t>
  </si>
  <si>
    <t>总计</t>
  </si>
  <si>
    <t>城郊绿化</t>
  </si>
  <si>
    <t>乡村绿化（含山区、丘陵区路沟渠绿化）</t>
  </si>
  <si>
    <t>农田林网</t>
  </si>
  <si>
    <t>合计</t>
  </si>
  <si>
    <t>通道绿化工程</t>
  </si>
  <si>
    <t>水系绿化</t>
  </si>
  <si>
    <t>小计</t>
  </si>
  <si>
    <t>乡镇</t>
  </si>
  <si>
    <t xml:space="preserve">省道 </t>
  </si>
  <si>
    <t>县乡道路</t>
  </si>
  <si>
    <t>淮河干流</t>
  </si>
  <si>
    <t>流域面积1000平方公里以上河流</t>
  </si>
  <si>
    <t>流域面积1000平方公里以下河流</t>
  </si>
  <si>
    <t>林网覆盖农田面积</t>
  </si>
  <si>
    <t>折合造林面积</t>
  </si>
  <si>
    <t>高速公路里程数</t>
  </si>
  <si>
    <t>高速公路绿化折合造林面积</t>
  </si>
  <si>
    <t>省道里程</t>
  </si>
  <si>
    <t>省道应绿化里程</t>
  </si>
  <si>
    <t>省道绿化折合面积</t>
  </si>
  <si>
    <t>县乡道路里程</t>
  </si>
  <si>
    <t>绿化折合面积</t>
  </si>
  <si>
    <t>长度</t>
  </si>
  <si>
    <t>上蔡县</t>
  </si>
  <si>
    <t>附件：2</t>
  </si>
  <si>
    <t xml:space="preserve">森林驻马店生态建设五年行动2019年造林任务                          </t>
  </si>
  <si>
    <t xml:space="preserve">                                                                                 单位：亩</t>
  </si>
  <si>
    <t>生态廊道建设</t>
  </si>
  <si>
    <t>农田林网折合造林</t>
  </si>
  <si>
    <t>山区生态林</t>
  </si>
  <si>
    <t xml:space="preserve">省级以上通道
</t>
  </si>
  <si>
    <t xml:space="preserve">县乡道路
</t>
  </si>
  <si>
    <t>人工造林</t>
  </si>
  <si>
    <t>封山育林</t>
  </si>
  <si>
    <t>驻马店市总计</t>
  </si>
  <si>
    <t>遂平县</t>
  </si>
  <si>
    <t>西平县</t>
  </si>
  <si>
    <t>汝南县</t>
  </si>
  <si>
    <t>平舆县</t>
  </si>
  <si>
    <t>正阳县</t>
  </si>
  <si>
    <t>确山县</t>
  </si>
  <si>
    <t>泌阳县</t>
  </si>
  <si>
    <t>驿城区</t>
  </si>
  <si>
    <t>产业集聚区</t>
  </si>
  <si>
    <t>开发区</t>
  </si>
  <si>
    <t>示范区</t>
  </si>
  <si>
    <t>附件：3</t>
  </si>
  <si>
    <t xml:space="preserve">森林驻马店生态建设五年行动2020年造林任务                          </t>
  </si>
  <si>
    <t xml:space="preserve">                                                                               单位：亩</t>
  </si>
  <si>
    <t>省级以上通道</t>
  </si>
  <si>
    <t>附件：4</t>
  </si>
  <si>
    <t xml:space="preserve">森林驻马店生态建设五年行动2021年造林任务                          </t>
  </si>
  <si>
    <t>农田林网折合面积</t>
  </si>
  <si>
    <t>附件：5</t>
  </si>
  <si>
    <t xml:space="preserve">森林驻马店生态建设五年行动2022年造林任务                          </t>
  </si>
  <si>
    <t xml:space="preserve">                                                                                        单位：亩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</si>
  <si>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县乡道路
绿化
</t>
  </si>
  <si>
    <t>附件：6</t>
  </si>
  <si>
    <t xml:space="preserve">森林驻马店生态建设五年行动2023年造林任务                          </t>
  </si>
  <si>
    <r>
      <rPr>
        <sz val="14"/>
        <rFont val="仿宋_GB2312"/>
        <charset val="134"/>
      </rPr>
      <t xml:space="preserve">                                                              单位：亩    </t>
    </r>
    <r>
      <rPr>
        <sz val="9"/>
        <rFont val="仿宋_GB2312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</si>
  <si>
    <t>县乡道路绿化</t>
  </si>
  <si>
    <t>附  件：</t>
    <phoneticPr fontId="9" type="noConversion"/>
  </si>
  <si>
    <t>单位：公里、亩</t>
    <phoneticPr fontId="9" type="noConversion"/>
  </si>
  <si>
    <t xml:space="preserve">上蔡县国土绿化提速五年行动造林任务表                        </t>
    <phoneticPr fontId="9" type="noConversion"/>
  </si>
  <si>
    <t>城区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</si>
</sst>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4"/>
      <name val="仿宋_GB2312"/>
      <charset val="134"/>
    </font>
    <font>
      <sz val="9"/>
      <name val="仿宋_GB2312"/>
      <charset val="134"/>
    </font>
    <font>
      <sz val="11"/>
      <color rgb="FFFF0000"/>
      <name val="宋体"/>
      <charset val="134"/>
      <scheme val="minor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9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2"/>
      <color rgb="FF000000"/>
      <name val="仿宋_GB2312"/>
      <family val="3"/>
      <charset val="134"/>
    </font>
    <font>
      <sz val="28"/>
      <color rgb="FF000000"/>
      <name val="方正小标宋简体"/>
      <family val="4"/>
      <charset val="134"/>
    </font>
    <font>
      <sz val="12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Border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176" fontId="0" fillId="0" borderId="0" xfId="0" applyNumberForma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right" vertical="center" wrapText="1"/>
    </xf>
    <xf numFmtId="176" fontId="11" fillId="0" borderId="10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tabSelected="1" topLeftCell="A7" zoomScale="55" zoomScaleNormal="55" workbookViewId="0">
      <pane xSplit="1" topLeftCell="H1" activePane="topRight" state="frozen"/>
      <selection pane="topRight" activeCell="V4" sqref="V4:V7"/>
    </sheetView>
  </sheetViews>
  <sheetFormatPr defaultColWidth="9" defaultRowHeight="13.5"/>
  <cols>
    <col min="2" max="3" width="9.875" customWidth="1"/>
    <col min="12" max="12" width="8.625" customWidth="1"/>
    <col min="13" max="14" width="13" hidden="1" customWidth="1"/>
    <col min="23" max="23" width="9.625" customWidth="1"/>
    <col min="25" max="25" width="12.625"/>
  </cols>
  <sheetData>
    <row r="1" spans="1:24" ht="18.75">
      <c r="A1" s="24" t="s">
        <v>63</v>
      </c>
      <c r="D1" s="13"/>
      <c r="K1" s="13"/>
      <c r="L1" s="13"/>
      <c r="R1" s="22"/>
      <c r="S1" s="22"/>
      <c r="T1" s="22"/>
      <c r="U1" s="22"/>
      <c r="V1" s="22"/>
      <c r="X1" s="13"/>
    </row>
    <row r="2" spans="1:24" ht="44.25" customHeight="1">
      <c r="A2" s="85" t="s">
        <v>65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ht="22.5" customHeight="1">
      <c r="A3" s="83" t="s">
        <v>64</v>
      </c>
      <c r="B3" s="83"/>
      <c r="C3" s="83"/>
      <c r="D3" s="84"/>
      <c r="E3" s="83"/>
      <c r="F3" s="83"/>
      <c r="G3" s="83"/>
      <c r="H3" s="83"/>
      <c r="I3" s="83"/>
      <c r="J3" s="83"/>
      <c r="K3" s="84"/>
      <c r="L3" s="84"/>
      <c r="M3" s="83"/>
      <c r="N3" s="83"/>
      <c r="O3" s="83"/>
      <c r="P3" s="83"/>
      <c r="Q3" s="83"/>
      <c r="R3" s="84"/>
      <c r="S3" s="84"/>
      <c r="T3" s="84"/>
      <c r="U3" s="84"/>
      <c r="V3" s="84"/>
      <c r="W3" s="83"/>
      <c r="X3" s="84"/>
    </row>
    <row r="4" spans="1:24" ht="45" customHeight="1">
      <c r="A4" s="29" t="s">
        <v>0</v>
      </c>
      <c r="B4" s="29" t="s">
        <v>1</v>
      </c>
      <c r="C4" s="1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 t="s">
        <v>2</v>
      </c>
      <c r="T4" s="25"/>
      <c r="U4" s="25"/>
      <c r="V4" s="30" t="s">
        <v>3</v>
      </c>
      <c r="W4" s="35" t="s">
        <v>4</v>
      </c>
      <c r="X4" s="35"/>
    </row>
    <row r="5" spans="1:24" ht="45" customHeight="1">
      <c r="A5" s="29"/>
      <c r="B5" s="29"/>
      <c r="C5" s="29" t="s">
        <v>5</v>
      </c>
      <c r="D5" s="27" t="s">
        <v>6</v>
      </c>
      <c r="E5" s="27"/>
      <c r="F5" s="27"/>
      <c r="G5" s="27"/>
      <c r="H5" s="27"/>
      <c r="I5" s="27"/>
      <c r="J5" s="27"/>
      <c r="K5" s="27"/>
      <c r="L5" s="28" t="s">
        <v>7</v>
      </c>
      <c r="M5" s="27"/>
      <c r="N5" s="27"/>
      <c r="O5" s="27"/>
      <c r="P5" s="27"/>
      <c r="Q5" s="27"/>
      <c r="R5" s="27"/>
      <c r="S5" s="29" t="s">
        <v>8</v>
      </c>
      <c r="T5" s="86" t="s">
        <v>66</v>
      </c>
      <c r="U5" s="29" t="s">
        <v>9</v>
      </c>
      <c r="V5" s="30"/>
      <c r="W5" s="35"/>
      <c r="X5" s="35"/>
    </row>
    <row r="6" spans="1:24" ht="45" customHeight="1">
      <c r="A6" s="29"/>
      <c r="B6" s="29"/>
      <c r="C6" s="29"/>
      <c r="D6" s="36" t="s">
        <v>8</v>
      </c>
      <c r="E6" s="38"/>
      <c r="F6" s="38"/>
      <c r="G6" s="38" t="s">
        <v>10</v>
      </c>
      <c r="H6" s="38"/>
      <c r="I6" s="38"/>
      <c r="J6" s="39" t="s">
        <v>11</v>
      </c>
      <c r="K6" s="40"/>
      <c r="L6" s="30" t="s">
        <v>8</v>
      </c>
      <c r="M6" s="29" t="s">
        <v>12</v>
      </c>
      <c r="N6" s="29"/>
      <c r="O6" s="28" t="s">
        <v>13</v>
      </c>
      <c r="P6" s="41"/>
      <c r="Q6" s="28" t="s">
        <v>14</v>
      </c>
      <c r="R6" s="27"/>
      <c r="S6" s="29"/>
      <c r="T6" s="29"/>
      <c r="U6" s="29"/>
      <c r="V6" s="30"/>
      <c r="W6" s="31" t="s">
        <v>15</v>
      </c>
      <c r="X6" s="33" t="s">
        <v>16</v>
      </c>
    </row>
    <row r="7" spans="1:24" ht="45" customHeight="1">
      <c r="A7" s="29"/>
      <c r="B7" s="29"/>
      <c r="C7" s="29"/>
      <c r="D7" s="37"/>
      <c r="E7" s="15" t="s">
        <v>17</v>
      </c>
      <c r="F7" s="15" t="s">
        <v>18</v>
      </c>
      <c r="G7" s="15" t="s">
        <v>19</v>
      </c>
      <c r="H7" s="15" t="s">
        <v>20</v>
      </c>
      <c r="I7" s="15" t="s">
        <v>21</v>
      </c>
      <c r="J7" s="20" t="s">
        <v>22</v>
      </c>
      <c r="K7" s="21" t="s">
        <v>23</v>
      </c>
      <c r="L7" s="30"/>
      <c r="M7" s="15" t="s">
        <v>24</v>
      </c>
      <c r="N7" s="15" t="s">
        <v>23</v>
      </c>
      <c r="O7" s="15" t="s">
        <v>24</v>
      </c>
      <c r="P7" s="15" t="s">
        <v>23</v>
      </c>
      <c r="Q7" s="15" t="s">
        <v>24</v>
      </c>
      <c r="R7" s="21" t="s">
        <v>23</v>
      </c>
      <c r="S7" s="29"/>
      <c r="T7" s="29"/>
      <c r="U7" s="29"/>
      <c r="V7" s="30"/>
      <c r="W7" s="32"/>
      <c r="X7" s="34"/>
    </row>
    <row r="8" spans="1:24" ht="45" customHeight="1">
      <c r="A8" s="17" t="s">
        <v>25</v>
      </c>
      <c r="B8" s="18">
        <f>SUM(D8+L8+S8+V8+X8)</f>
        <v>183137.571428572</v>
      </c>
      <c r="C8" s="18">
        <f>SUM(D8+L8)</f>
        <v>48709</v>
      </c>
      <c r="D8" s="18">
        <f>SUM(F8+I8+K8)</f>
        <v>32852</v>
      </c>
      <c r="E8" s="15">
        <v>0.5</v>
      </c>
      <c r="F8" s="19">
        <v>56</v>
      </c>
      <c r="G8" s="15">
        <v>158.69999999999999</v>
      </c>
      <c r="H8" s="15">
        <v>106.2</v>
      </c>
      <c r="I8" s="17">
        <v>6372</v>
      </c>
      <c r="J8" s="15">
        <v>734</v>
      </c>
      <c r="K8" s="18">
        <v>26424</v>
      </c>
      <c r="L8" s="18">
        <v>15857</v>
      </c>
      <c r="M8" s="15"/>
      <c r="N8" s="15"/>
      <c r="O8" s="15">
        <v>70.8</v>
      </c>
      <c r="P8" s="15">
        <v>6372</v>
      </c>
      <c r="Q8" s="15">
        <v>175.65</v>
      </c>
      <c r="R8" s="18">
        <v>9485.1</v>
      </c>
      <c r="S8" s="18">
        <v>9800</v>
      </c>
      <c r="T8" s="18">
        <v>2000</v>
      </c>
      <c r="U8" s="18">
        <v>7800</v>
      </c>
      <c r="V8" s="18">
        <v>71432.142857142899</v>
      </c>
      <c r="W8" s="23">
        <v>1655000</v>
      </c>
      <c r="X8" s="18">
        <v>53196.428571428602</v>
      </c>
    </row>
    <row r="9" spans="1:24" ht="45" customHeight="1">
      <c r="A9" s="17">
        <v>2019</v>
      </c>
      <c r="B9" s="18">
        <f t="shared" ref="B9:B13" si="0">SUM(D9+L9+S9+V9+X9)</f>
        <v>68822</v>
      </c>
      <c r="C9" s="18">
        <f t="shared" ref="C9:C13" si="1">SUM(D9+L9)</f>
        <v>12418</v>
      </c>
      <c r="D9" s="18">
        <f t="shared" ref="D9:D13" si="2">SUM(F9+I9+K9)</f>
        <v>8223</v>
      </c>
      <c r="E9" s="15">
        <v>0</v>
      </c>
      <c r="F9" s="19">
        <v>0</v>
      </c>
      <c r="G9" s="15">
        <v>49.6</v>
      </c>
      <c r="H9" s="15">
        <v>41.8</v>
      </c>
      <c r="I9" s="17">
        <v>3137</v>
      </c>
      <c r="J9" s="15">
        <v>265</v>
      </c>
      <c r="K9" s="18">
        <v>5086</v>
      </c>
      <c r="L9" s="18">
        <f t="shared" ref="L9:L13" si="3">SUM(P9+R9)</f>
        <v>4195</v>
      </c>
      <c r="M9" s="15"/>
      <c r="N9" s="15"/>
      <c r="O9" s="15">
        <v>46.6</v>
      </c>
      <c r="P9" s="15">
        <v>4195</v>
      </c>
      <c r="Q9" s="15"/>
      <c r="R9" s="18"/>
      <c r="S9" s="18">
        <v>0</v>
      </c>
      <c r="T9" s="18">
        <v>0</v>
      </c>
      <c r="U9" s="18"/>
      <c r="V9" s="18">
        <v>43300</v>
      </c>
      <c r="W9" s="23">
        <v>404300</v>
      </c>
      <c r="X9" s="18">
        <v>13104</v>
      </c>
    </row>
    <row r="10" spans="1:24" ht="45" customHeight="1">
      <c r="A10" s="17">
        <v>2020</v>
      </c>
      <c r="B10" s="18">
        <f t="shared" si="0"/>
        <v>26660</v>
      </c>
      <c r="C10" s="18">
        <f t="shared" si="1"/>
        <v>7578</v>
      </c>
      <c r="D10" s="18">
        <f t="shared" si="2"/>
        <v>5401</v>
      </c>
      <c r="E10" s="15">
        <v>0.5</v>
      </c>
      <c r="F10" s="19">
        <v>56</v>
      </c>
      <c r="G10" s="15">
        <v>109.1</v>
      </c>
      <c r="H10" s="15">
        <v>64.400000000000006</v>
      </c>
      <c r="I10" s="17">
        <v>3235</v>
      </c>
      <c r="J10" s="15">
        <v>55.5</v>
      </c>
      <c r="K10" s="18">
        <v>2110</v>
      </c>
      <c r="L10" s="18">
        <f t="shared" si="3"/>
        <v>2177</v>
      </c>
      <c r="M10" s="15"/>
      <c r="N10" s="15"/>
      <c r="O10" s="15">
        <v>24.2</v>
      </c>
      <c r="P10" s="15">
        <v>2177</v>
      </c>
      <c r="Q10" s="15"/>
      <c r="R10" s="18"/>
      <c r="S10" s="18">
        <f>SUM(T10+U10)</f>
        <v>2000</v>
      </c>
      <c r="T10" s="18">
        <v>2000</v>
      </c>
      <c r="U10" s="18"/>
      <c r="V10" s="18">
        <v>7033</v>
      </c>
      <c r="W10" s="23">
        <v>312675</v>
      </c>
      <c r="X10" s="18">
        <v>10049</v>
      </c>
    </row>
    <row r="11" spans="1:24" ht="45" customHeight="1">
      <c r="A11" s="17">
        <v>2021</v>
      </c>
      <c r="B11" s="18">
        <f t="shared" si="0"/>
        <v>25330</v>
      </c>
      <c r="C11" s="18">
        <f t="shared" si="1"/>
        <v>5648</v>
      </c>
      <c r="D11" s="18">
        <f t="shared" si="2"/>
        <v>5648</v>
      </c>
      <c r="E11" s="15"/>
      <c r="F11" s="19"/>
      <c r="G11" s="15"/>
      <c r="H11" s="18"/>
      <c r="I11" s="17"/>
      <c r="J11" s="15">
        <v>116.7</v>
      </c>
      <c r="K11" s="18">
        <v>5648</v>
      </c>
      <c r="L11" s="18">
        <f t="shared" si="3"/>
        <v>0</v>
      </c>
      <c r="M11" s="15"/>
      <c r="N11" s="15"/>
      <c r="O11" s="15"/>
      <c r="P11" s="15"/>
      <c r="Q11" s="15"/>
      <c r="R11" s="18"/>
      <c r="S11" s="18">
        <f t="shared" ref="S11:S13" si="4">SUM(T11+U11)</f>
        <v>2600</v>
      </c>
      <c r="T11" s="18"/>
      <c r="U11" s="18">
        <v>2600</v>
      </c>
      <c r="V11" s="18">
        <v>7033</v>
      </c>
      <c r="W11" s="23">
        <v>312675</v>
      </c>
      <c r="X11" s="18">
        <v>10049</v>
      </c>
    </row>
    <row r="12" spans="1:24" ht="45" customHeight="1">
      <c r="A12" s="17">
        <v>2022</v>
      </c>
      <c r="B12" s="18">
        <f t="shared" si="0"/>
        <v>31215</v>
      </c>
      <c r="C12" s="18">
        <f t="shared" si="1"/>
        <v>11533</v>
      </c>
      <c r="D12" s="18">
        <f t="shared" si="2"/>
        <v>6790</v>
      </c>
      <c r="E12" s="15"/>
      <c r="F12" s="19"/>
      <c r="G12" s="15"/>
      <c r="H12" s="18"/>
      <c r="I12" s="17"/>
      <c r="J12" s="15">
        <v>148.4</v>
      </c>
      <c r="K12" s="18">
        <v>6790</v>
      </c>
      <c r="L12" s="18">
        <f t="shared" si="3"/>
        <v>4743</v>
      </c>
      <c r="M12" s="15"/>
      <c r="N12" s="15"/>
      <c r="O12" s="15"/>
      <c r="P12" s="15"/>
      <c r="Q12" s="15">
        <v>87.9</v>
      </c>
      <c r="R12" s="18">
        <v>4743</v>
      </c>
      <c r="S12" s="18">
        <f t="shared" si="4"/>
        <v>2600</v>
      </c>
      <c r="T12" s="18"/>
      <c r="U12" s="18">
        <v>2600</v>
      </c>
      <c r="V12" s="18">
        <v>7033</v>
      </c>
      <c r="W12" s="23">
        <v>312675</v>
      </c>
      <c r="X12" s="18">
        <v>10049</v>
      </c>
    </row>
    <row r="13" spans="1:24" ht="45" customHeight="1">
      <c r="A13" s="17">
        <v>2023</v>
      </c>
      <c r="B13" s="18">
        <f t="shared" si="0"/>
        <v>31110</v>
      </c>
      <c r="C13" s="18">
        <f t="shared" si="1"/>
        <v>11532</v>
      </c>
      <c r="D13" s="18">
        <f t="shared" si="2"/>
        <v>6790</v>
      </c>
      <c r="E13" s="15"/>
      <c r="F13" s="19"/>
      <c r="G13" s="15"/>
      <c r="H13" s="18"/>
      <c r="I13" s="17"/>
      <c r="J13" s="15">
        <v>148.4</v>
      </c>
      <c r="K13" s="18">
        <v>6790</v>
      </c>
      <c r="L13" s="18">
        <f t="shared" si="3"/>
        <v>4742</v>
      </c>
      <c r="M13" s="15"/>
      <c r="N13" s="15"/>
      <c r="O13" s="15"/>
      <c r="P13" s="15"/>
      <c r="Q13" s="15">
        <v>87.75</v>
      </c>
      <c r="R13" s="18">
        <v>4742</v>
      </c>
      <c r="S13" s="18">
        <f t="shared" si="4"/>
        <v>2600</v>
      </c>
      <c r="T13" s="18"/>
      <c r="U13" s="18">
        <v>2600</v>
      </c>
      <c r="V13" s="18">
        <v>7033</v>
      </c>
      <c r="W13" s="23">
        <v>312675</v>
      </c>
      <c r="X13" s="18">
        <v>9945</v>
      </c>
    </row>
  </sheetData>
  <mergeCells count="24">
    <mergeCell ref="M6:N6"/>
    <mergeCell ref="O6:P6"/>
    <mergeCell ref="C5:C7"/>
    <mergeCell ref="D6:D7"/>
    <mergeCell ref="L6:L7"/>
    <mergeCell ref="E6:F6"/>
    <mergeCell ref="G6:I6"/>
    <mergeCell ref="J6:K6"/>
    <mergeCell ref="A2:X2"/>
    <mergeCell ref="A3:X3"/>
    <mergeCell ref="D4:R4"/>
    <mergeCell ref="S4:U4"/>
    <mergeCell ref="D5:K5"/>
    <mergeCell ref="L5:R5"/>
    <mergeCell ref="S5:S7"/>
    <mergeCell ref="T5:T7"/>
    <mergeCell ref="U5:U7"/>
    <mergeCell ref="V4:V7"/>
    <mergeCell ref="W6:W7"/>
    <mergeCell ref="X6:X7"/>
    <mergeCell ref="W4:X5"/>
    <mergeCell ref="Q6:R6"/>
    <mergeCell ref="A4:A7"/>
    <mergeCell ref="B4:B7"/>
  </mergeCells>
  <phoneticPr fontId="9" type="noConversion"/>
  <pageMargins left="0.75138888888888899" right="0.75138888888888899" top="1" bottom="1" header="0.51180555555555596" footer="0.51180555555555596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>
      <selection activeCell="B9" sqref="B9"/>
    </sheetView>
  </sheetViews>
  <sheetFormatPr defaultColWidth="9" defaultRowHeight="13.5"/>
  <cols>
    <col min="2" max="2" width="10.375" style="12"/>
    <col min="3" max="3" width="9.125" style="12"/>
    <col min="4" max="4" width="10.875" customWidth="1"/>
    <col min="5" max="5" width="16" customWidth="1"/>
    <col min="6" max="7" width="13.25" style="13" customWidth="1"/>
    <col min="8" max="8" width="9" customWidth="1"/>
    <col min="9" max="9" width="17.375" customWidth="1"/>
    <col min="10" max="10" width="11.625" customWidth="1"/>
    <col min="11" max="11" width="9.125"/>
    <col min="12" max="12" width="11" customWidth="1"/>
    <col min="13" max="13" width="13" customWidth="1"/>
  </cols>
  <sheetData>
    <row r="1" spans="1:13">
      <c r="A1" s="1" t="s">
        <v>26</v>
      </c>
      <c r="B1" s="2"/>
      <c r="C1" s="3"/>
      <c r="D1" s="3"/>
      <c r="E1" s="3"/>
      <c r="F1" s="3"/>
      <c r="G1" s="3"/>
      <c r="H1" s="4"/>
      <c r="I1" s="4"/>
      <c r="J1" s="2"/>
      <c r="K1" s="2"/>
      <c r="L1" s="2"/>
      <c r="M1" s="2"/>
    </row>
    <row r="2" spans="1:13" ht="28.5">
      <c r="A2" s="44" t="s">
        <v>27</v>
      </c>
      <c r="B2" s="44"/>
      <c r="C2" s="45"/>
      <c r="D2" s="45"/>
      <c r="E2" s="45"/>
      <c r="F2" s="45"/>
      <c r="G2" s="45"/>
      <c r="H2" s="46"/>
      <c r="I2" s="46"/>
      <c r="J2" s="44"/>
      <c r="K2" s="44"/>
      <c r="L2" s="44"/>
      <c r="M2" s="44"/>
    </row>
    <row r="3" spans="1:13" ht="18.75">
      <c r="A3" s="47" t="s">
        <v>28</v>
      </c>
      <c r="B3" s="47"/>
      <c r="C3" s="48"/>
      <c r="D3" s="48"/>
      <c r="E3" s="48"/>
      <c r="F3" s="48"/>
      <c r="G3" s="48"/>
      <c r="H3" s="49"/>
      <c r="I3" s="49"/>
      <c r="J3" s="47"/>
      <c r="K3" s="47"/>
      <c r="L3" s="47"/>
      <c r="M3" s="47"/>
    </row>
    <row r="4" spans="1:13" ht="18.75">
      <c r="A4" s="52" t="s">
        <v>0</v>
      </c>
      <c r="B4" s="52" t="s">
        <v>1</v>
      </c>
      <c r="C4" s="50" t="s">
        <v>29</v>
      </c>
      <c r="D4" s="50"/>
      <c r="E4" s="50"/>
      <c r="F4" s="50"/>
      <c r="G4" s="51"/>
      <c r="H4" s="53" t="s">
        <v>2</v>
      </c>
      <c r="I4" s="53" t="s">
        <v>3</v>
      </c>
      <c r="J4" s="42" t="s">
        <v>30</v>
      </c>
      <c r="K4" s="43" t="s">
        <v>31</v>
      </c>
      <c r="L4" s="43"/>
      <c r="M4" s="43"/>
    </row>
    <row r="5" spans="1:13" ht="18.75">
      <c r="A5" s="52"/>
      <c r="B5" s="52"/>
      <c r="C5" s="50" t="s">
        <v>5</v>
      </c>
      <c r="D5" s="52" t="s">
        <v>6</v>
      </c>
      <c r="E5" s="52"/>
      <c r="F5" s="50"/>
      <c r="G5" s="51" t="s">
        <v>7</v>
      </c>
      <c r="H5" s="54"/>
      <c r="I5" s="54"/>
      <c r="J5" s="42"/>
      <c r="K5" s="43"/>
      <c r="L5" s="43"/>
      <c r="M5" s="43"/>
    </row>
    <row r="6" spans="1:13">
      <c r="A6" s="52"/>
      <c r="B6" s="52"/>
      <c r="C6" s="50"/>
      <c r="D6" s="50" t="s">
        <v>8</v>
      </c>
      <c r="E6" s="52" t="s">
        <v>32</v>
      </c>
      <c r="F6" s="50" t="s">
        <v>33</v>
      </c>
      <c r="G6" s="51"/>
      <c r="H6" s="54"/>
      <c r="I6" s="54"/>
      <c r="J6" s="42"/>
      <c r="K6" s="42" t="s">
        <v>8</v>
      </c>
      <c r="L6" s="42" t="s">
        <v>34</v>
      </c>
      <c r="M6" s="42" t="s">
        <v>35</v>
      </c>
    </row>
    <row r="7" spans="1:13">
      <c r="A7" s="52"/>
      <c r="B7" s="52"/>
      <c r="C7" s="50"/>
      <c r="D7" s="50"/>
      <c r="E7" s="52"/>
      <c r="F7" s="50"/>
      <c r="G7" s="51"/>
      <c r="H7" s="55"/>
      <c r="I7" s="55"/>
      <c r="J7" s="42"/>
      <c r="K7" s="42"/>
      <c r="L7" s="42"/>
      <c r="M7" s="42"/>
    </row>
    <row r="8" spans="1:13" s="12" customFormat="1" ht="37.5">
      <c r="A8" s="5" t="s">
        <v>36</v>
      </c>
      <c r="B8" s="6">
        <f>SUM(C8,H8,I8,J8,K8)</f>
        <v>343552</v>
      </c>
      <c r="C8" s="6">
        <f>SUM(C9:C20)</f>
        <v>96183</v>
      </c>
      <c r="D8" s="6">
        <f>SUM(D9:D20)</f>
        <v>68329</v>
      </c>
      <c r="E8" s="6">
        <f>SUM(E9:E20)</f>
        <v>43485</v>
      </c>
      <c r="F8" s="6">
        <f>SUM(F9:F20)</f>
        <v>24844</v>
      </c>
      <c r="G8" s="6">
        <f>SUM(G9:G20)</f>
        <v>27854</v>
      </c>
      <c r="H8" s="6">
        <f t="shared" ref="H8:M8" si="0">SUM(H9:H20)</f>
        <v>14684</v>
      </c>
      <c r="I8" s="6">
        <f t="shared" si="0"/>
        <v>75600</v>
      </c>
      <c r="J8" s="6">
        <f t="shared" si="0"/>
        <v>60245</v>
      </c>
      <c r="K8" s="6">
        <f t="shared" si="0"/>
        <v>96840</v>
      </c>
      <c r="L8" s="6">
        <f t="shared" si="0"/>
        <v>56040</v>
      </c>
      <c r="M8" s="6">
        <f t="shared" si="0"/>
        <v>40800</v>
      </c>
    </row>
    <row r="9" spans="1:13" ht="18.75">
      <c r="A9" s="7" t="s">
        <v>37</v>
      </c>
      <c r="B9" s="6">
        <f t="shared" ref="B9:B20" si="1">SUM(C9,H9,I9,J9,K9)</f>
        <v>31162</v>
      </c>
      <c r="C9" s="6">
        <f t="shared" ref="C9:C20" si="2">SUM(D9,G9)</f>
        <v>8947</v>
      </c>
      <c r="D9" s="6">
        <f>SUM(E9:F9)</f>
        <v>7253</v>
      </c>
      <c r="E9" s="6">
        <v>4217</v>
      </c>
      <c r="F9" s="6">
        <v>3036</v>
      </c>
      <c r="G9" s="6">
        <v>1694</v>
      </c>
      <c r="H9" s="6">
        <v>1480</v>
      </c>
      <c r="I9" s="6">
        <v>5499</v>
      </c>
      <c r="J9" s="8">
        <v>6236</v>
      </c>
      <c r="K9" s="11">
        <v>9000</v>
      </c>
      <c r="L9" s="11">
        <v>6000</v>
      </c>
      <c r="M9" s="11">
        <v>3000</v>
      </c>
    </row>
    <row r="10" spans="1:13" ht="18.75">
      <c r="A10" s="7" t="s">
        <v>38</v>
      </c>
      <c r="B10" s="6">
        <f t="shared" si="1"/>
        <v>24652</v>
      </c>
      <c r="C10" s="6">
        <f t="shared" si="2"/>
        <v>7331</v>
      </c>
      <c r="D10" s="6">
        <f t="shared" ref="D10:D20" si="3">SUM(E10:F10)</f>
        <v>7331</v>
      </c>
      <c r="E10" s="6">
        <v>5210</v>
      </c>
      <c r="F10" s="6">
        <v>2121</v>
      </c>
      <c r="G10" s="6">
        <v>0</v>
      </c>
      <c r="H10" s="6">
        <v>1600</v>
      </c>
      <c r="I10" s="6">
        <v>8650</v>
      </c>
      <c r="J10" s="8">
        <v>7071</v>
      </c>
      <c r="K10" s="11"/>
      <c r="L10" s="11"/>
      <c r="M10" s="11"/>
    </row>
    <row r="11" spans="1:13" ht="18.75">
      <c r="A11" s="7" t="s">
        <v>25</v>
      </c>
      <c r="B11" s="6">
        <f t="shared" si="1"/>
        <v>37557</v>
      </c>
      <c r="C11" s="6">
        <f t="shared" si="2"/>
        <v>10670</v>
      </c>
      <c r="D11" s="6">
        <f t="shared" si="3"/>
        <v>7499</v>
      </c>
      <c r="E11" s="6">
        <v>3214</v>
      </c>
      <c r="F11" s="6">
        <v>4285</v>
      </c>
      <c r="G11" s="6">
        <v>3171</v>
      </c>
      <c r="H11" s="6">
        <v>1960</v>
      </c>
      <c r="I11" s="6">
        <v>14287</v>
      </c>
      <c r="J11" s="8">
        <v>10640</v>
      </c>
      <c r="K11" s="11"/>
      <c r="L11" s="11"/>
      <c r="M11" s="11"/>
    </row>
    <row r="12" spans="1:13" ht="18.75">
      <c r="A12" s="7" t="s">
        <v>39</v>
      </c>
      <c r="B12" s="6">
        <f t="shared" si="1"/>
        <v>29743</v>
      </c>
      <c r="C12" s="6">
        <f t="shared" si="2"/>
        <v>10686</v>
      </c>
      <c r="D12" s="6">
        <f t="shared" si="3"/>
        <v>6457</v>
      </c>
      <c r="E12" s="6">
        <v>2756</v>
      </c>
      <c r="F12" s="6">
        <v>3701</v>
      </c>
      <c r="G12" s="6">
        <v>4229</v>
      </c>
      <c r="H12" s="6">
        <v>1420</v>
      </c>
      <c r="I12" s="6">
        <v>8739</v>
      </c>
      <c r="J12" s="8">
        <v>8898</v>
      </c>
      <c r="K12" s="11"/>
      <c r="L12" s="11"/>
      <c r="M12" s="11"/>
    </row>
    <row r="13" spans="1:13" ht="18.75">
      <c r="A13" s="7" t="s">
        <v>40</v>
      </c>
      <c r="B13" s="6">
        <f t="shared" si="1"/>
        <v>30367</v>
      </c>
      <c r="C13" s="6">
        <f t="shared" si="2"/>
        <v>12531</v>
      </c>
      <c r="D13" s="6">
        <f t="shared" si="3"/>
        <v>9686</v>
      </c>
      <c r="E13" s="6">
        <v>5906</v>
      </c>
      <c r="F13" s="6">
        <v>3780</v>
      </c>
      <c r="G13" s="6">
        <v>2845</v>
      </c>
      <c r="H13" s="6">
        <v>1540</v>
      </c>
      <c r="I13" s="6">
        <v>7154</v>
      </c>
      <c r="J13" s="8">
        <v>9142</v>
      </c>
      <c r="K13" s="11"/>
      <c r="L13" s="11"/>
      <c r="M13" s="11"/>
    </row>
    <row r="14" spans="1:13" ht="18.75">
      <c r="A14" s="7" t="s">
        <v>41</v>
      </c>
      <c r="B14" s="6">
        <f t="shared" si="1"/>
        <v>39474</v>
      </c>
      <c r="C14" s="6">
        <f t="shared" si="2"/>
        <v>17107</v>
      </c>
      <c r="D14" s="6">
        <f t="shared" si="3"/>
        <v>9137</v>
      </c>
      <c r="E14" s="6">
        <v>4112</v>
      </c>
      <c r="F14" s="6">
        <v>5025</v>
      </c>
      <c r="G14" s="6">
        <v>7970</v>
      </c>
      <c r="H14" s="6">
        <v>1540</v>
      </c>
      <c r="I14" s="6">
        <v>8997</v>
      </c>
      <c r="J14" s="8">
        <v>11830</v>
      </c>
      <c r="K14" s="11"/>
      <c r="L14" s="11"/>
      <c r="M14" s="11"/>
    </row>
    <row r="15" spans="1:13" ht="18.75">
      <c r="A15" s="7" t="s">
        <v>42</v>
      </c>
      <c r="B15" s="6">
        <f t="shared" si="1"/>
        <v>37023</v>
      </c>
      <c r="C15" s="6">
        <f t="shared" si="2"/>
        <v>11397</v>
      </c>
      <c r="D15" s="6">
        <f t="shared" si="3"/>
        <v>8203</v>
      </c>
      <c r="E15" s="6">
        <v>8203</v>
      </c>
      <c r="F15" s="6">
        <v>0</v>
      </c>
      <c r="G15" s="6">
        <v>3194</v>
      </c>
      <c r="H15" s="6">
        <v>1180</v>
      </c>
      <c r="I15" s="6">
        <v>6189</v>
      </c>
      <c r="J15" s="8">
        <v>3857</v>
      </c>
      <c r="K15" s="11">
        <v>14400</v>
      </c>
      <c r="L15" s="11">
        <v>12400</v>
      </c>
      <c r="M15" s="11">
        <v>2000</v>
      </c>
    </row>
    <row r="16" spans="1:13" ht="18.75">
      <c r="A16" s="7" t="s">
        <v>43</v>
      </c>
      <c r="B16" s="6">
        <f t="shared" si="1"/>
        <v>83533</v>
      </c>
      <c r="C16" s="6">
        <f t="shared" si="2"/>
        <v>12649</v>
      </c>
      <c r="D16" s="6">
        <f t="shared" si="3"/>
        <v>7898</v>
      </c>
      <c r="E16" s="6">
        <v>6131</v>
      </c>
      <c r="F16" s="6">
        <v>1767</v>
      </c>
      <c r="G16" s="6">
        <v>4751</v>
      </c>
      <c r="H16" s="6">
        <v>1720</v>
      </c>
      <c r="I16" s="6">
        <v>11164</v>
      </c>
      <c r="J16" s="8"/>
      <c r="K16" s="11">
        <v>58000</v>
      </c>
      <c r="L16" s="11">
        <v>29200</v>
      </c>
      <c r="M16" s="11">
        <v>28800</v>
      </c>
    </row>
    <row r="17" spans="1:13" ht="18.75">
      <c r="A17" s="7" t="s">
        <v>44</v>
      </c>
      <c r="B17" s="6">
        <f t="shared" si="1"/>
        <v>26494</v>
      </c>
      <c r="C17" s="6">
        <f t="shared" si="2"/>
        <v>2923</v>
      </c>
      <c r="D17" s="6">
        <f t="shared" si="3"/>
        <v>2923</v>
      </c>
      <c r="E17" s="6">
        <v>2048</v>
      </c>
      <c r="F17" s="6">
        <v>875</v>
      </c>
      <c r="G17" s="6">
        <v>0</v>
      </c>
      <c r="H17" s="6">
        <v>1347</v>
      </c>
      <c r="I17" s="6">
        <v>4213</v>
      </c>
      <c r="J17" s="8">
        <v>2571</v>
      </c>
      <c r="K17" s="11">
        <v>15440</v>
      </c>
      <c r="L17" s="11">
        <v>8440</v>
      </c>
      <c r="M17" s="11">
        <v>7000</v>
      </c>
    </row>
    <row r="18" spans="1:13" ht="18.75">
      <c r="A18" s="7" t="s">
        <v>45</v>
      </c>
      <c r="B18" s="6">
        <f t="shared" si="1"/>
        <v>1990</v>
      </c>
      <c r="C18" s="6">
        <f t="shared" si="2"/>
        <v>1395</v>
      </c>
      <c r="D18" s="6">
        <f t="shared" si="3"/>
        <v>1395</v>
      </c>
      <c r="E18" s="6">
        <v>1395</v>
      </c>
      <c r="F18" s="6">
        <v>0</v>
      </c>
      <c r="G18" s="6">
        <v>0</v>
      </c>
      <c r="H18" s="6">
        <v>273</v>
      </c>
      <c r="I18" s="6">
        <v>322</v>
      </c>
      <c r="J18" s="14"/>
      <c r="K18" s="11"/>
      <c r="L18" s="11"/>
      <c r="M18" s="11"/>
    </row>
    <row r="19" spans="1:13" ht="18.75">
      <c r="A19" s="7" t="s">
        <v>46</v>
      </c>
      <c r="B19" s="6">
        <f t="shared" si="1"/>
        <v>686</v>
      </c>
      <c r="C19" s="6">
        <f t="shared" si="2"/>
        <v>293</v>
      </c>
      <c r="D19" s="6">
        <f t="shared" si="3"/>
        <v>293</v>
      </c>
      <c r="E19" s="6">
        <v>293</v>
      </c>
      <c r="F19" s="6">
        <v>0</v>
      </c>
      <c r="G19" s="6"/>
      <c r="H19" s="6">
        <v>327</v>
      </c>
      <c r="I19" s="6">
        <v>66</v>
      </c>
      <c r="J19" s="14"/>
      <c r="K19" s="11"/>
      <c r="L19" s="11"/>
      <c r="M19" s="11"/>
    </row>
    <row r="20" spans="1:13" ht="18.75">
      <c r="A20" s="10" t="s">
        <v>47</v>
      </c>
      <c r="B20" s="6">
        <f t="shared" si="1"/>
        <v>871</v>
      </c>
      <c r="C20" s="6">
        <f t="shared" si="2"/>
        <v>254</v>
      </c>
      <c r="D20" s="6">
        <f t="shared" si="3"/>
        <v>254</v>
      </c>
      <c r="E20" s="6">
        <v>0</v>
      </c>
      <c r="F20" s="6">
        <v>254</v>
      </c>
      <c r="G20" s="6"/>
      <c r="H20" s="6">
        <v>297</v>
      </c>
      <c r="I20" s="6">
        <v>320</v>
      </c>
      <c r="J20" s="14"/>
      <c r="K20" s="11"/>
      <c r="L20" s="11"/>
      <c r="M20" s="11"/>
    </row>
  </sheetData>
  <mergeCells count="18">
    <mergeCell ref="I4:I7"/>
    <mergeCell ref="J4:J7"/>
    <mergeCell ref="K6:K7"/>
    <mergeCell ref="L6:L7"/>
    <mergeCell ref="M6:M7"/>
    <mergeCell ref="K4:M5"/>
    <mergeCell ref="A2:M2"/>
    <mergeCell ref="A3:M3"/>
    <mergeCell ref="C4:G4"/>
    <mergeCell ref="D5:F5"/>
    <mergeCell ref="A4:A7"/>
    <mergeCell ref="B4:B7"/>
    <mergeCell ref="C5:C7"/>
    <mergeCell ref="D6:D7"/>
    <mergeCell ref="E6:E7"/>
    <mergeCell ref="F6:F7"/>
    <mergeCell ref="G5:G7"/>
    <mergeCell ref="H4:H7"/>
  </mergeCells>
  <phoneticPr fontId="9" type="noConversion"/>
  <pageMargins left="0.75" right="0.75" top="1" bottom="1" header="0.51180555555555596" footer="0.51180555555555596"/>
  <pageSetup paperSize="9" scale="8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>
      <selection activeCell="B10" sqref="B10"/>
    </sheetView>
  </sheetViews>
  <sheetFormatPr defaultColWidth="9" defaultRowHeight="13.5"/>
  <cols>
    <col min="2" max="2" width="10.375" style="12"/>
    <col min="3" max="3" width="9.125" style="12"/>
    <col min="4" max="4" width="13.625" style="12" customWidth="1"/>
    <col min="5" max="5" width="16.75" customWidth="1"/>
    <col min="6" max="6" width="14" style="13" customWidth="1"/>
    <col min="7" max="8" width="9" customWidth="1"/>
    <col min="9" max="9" width="18.125" customWidth="1"/>
    <col min="10" max="10" width="11.875" customWidth="1"/>
    <col min="11" max="11" width="9.125"/>
    <col min="12" max="12" width="11.75" customWidth="1"/>
    <col min="13" max="13" width="11.5" customWidth="1"/>
  </cols>
  <sheetData>
    <row r="1" spans="1:13">
      <c r="A1" s="1" t="s">
        <v>48</v>
      </c>
      <c r="B1" s="2"/>
      <c r="C1" s="3"/>
      <c r="D1" s="3"/>
      <c r="E1" s="3"/>
      <c r="F1" s="3"/>
      <c r="G1" s="3"/>
      <c r="H1" s="4"/>
      <c r="I1" s="4"/>
      <c r="J1" s="2"/>
      <c r="K1" s="2"/>
      <c r="L1" s="2"/>
      <c r="M1" s="2"/>
    </row>
    <row r="2" spans="1:13" ht="28.5">
      <c r="A2" s="44" t="s">
        <v>49</v>
      </c>
      <c r="B2" s="44"/>
      <c r="C2" s="45"/>
      <c r="D2" s="45"/>
      <c r="E2" s="45"/>
      <c r="F2" s="45"/>
      <c r="G2" s="45"/>
      <c r="H2" s="46"/>
      <c r="I2" s="46"/>
      <c r="J2" s="44"/>
      <c r="K2" s="44"/>
      <c r="L2" s="44"/>
      <c r="M2" s="44"/>
    </row>
    <row r="3" spans="1:13" ht="18.75">
      <c r="A3" s="47" t="s">
        <v>50</v>
      </c>
      <c r="B3" s="47"/>
      <c r="C3" s="48"/>
      <c r="D3" s="48"/>
      <c r="E3" s="48"/>
      <c r="F3" s="48"/>
      <c r="G3" s="48"/>
      <c r="H3" s="49"/>
      <c r="I3" s="49"/>
      <c r="J3" s="47"/>
      <c r="K3" s="47"/>
      <c r="L3" s="47"/>
      <c r="M3" s="47"/>
    </row>
    <row r="4" spans="1:13" ht="18.75">
      <c r="A4" s="52" t="s">
        <v>0</v>
      </c>
      <c r="B4" s="52" t="s">
        <v>1</v>
      </c>
      <c r="C4" s="51" t="s">
        <v>29</v>
      </c>
      <c r="D4" s="64"/>
      <c r="E4" s="64"/>
      <c r="F4" s="64"/>
      <c r="G4" s="64"/>
      <c r="H4" s="53" t="s">
        <v>2</v>
      </c>
      <c r="I4" s="53" t="s">
        <v>3</v>
      </c>
      <c r="J4" s="58" t="s">
        <v>30</v>
      </c>
      <c r="K4" s="60" t="s">
        <v>31</v>
      </c>
      <c r="L4" s="60"/>
      <c r="M4" s="61"/>
    </row>
    <row r="5" spans="1:13" ht="18.75">
      <c r="A5" s="52"/>
      <c r="B5" s="52"/>
      <c r="C5" s="66" t="s">
        <v>5</v>
      </c>
      <c r="D5" s="65" t="s">
        <v>6</v>
      </c>
      <c r="E5" s="65"/>
      <c r="F5" s="64"/>
      <c r="G5" s="73" t="s">
        <v>7</v>
      </c>
      <c r="H5" s="54"/>
      <c r="I5" s="54"/>
      <c r="J5" s="76"/>
      <c r="K5" s="62"/>
      <c r="L5" s="62"/>
      <c r="M5" s="63"/>
    </row>
    <row r="6" spans="1:13">
      <c r="A6" s="52"/>
      <c r="B6" s="52"/>
      <c r="C6" s="67"/>
      <c r="D6" s="69" t="s">
        <v>8</v>
      </c>
      <c r="E6" s="71" t="s">
        <v>51</v>
      </c>
      <c r="F6" s="55" t="s">
        <v>11</v>
      </c>
      <c r="G6" s="74"/>
      <c r="H6" s="54"/>
      <c r="I6" s="54"/>
      <c r="J6" s="76"/>
      <c r="K6" s="56" t="s">
        <v>8</v>
      </c>
      <c r="L6" s="58" t="s">
        <v>34</v>
      </c>
      <c r="M6" s="58" t="s">
        <v>35</v>
      </c>
    </row>
    <row r="7" spans="1:13">
      <c r="A7" s="52"/>
      <c r="B7" s="52"/>
      <c r="C7" s="68"/>
      <c r="D7" s="70"/>
      <c r="E7" s="72"/>
      <c r="F7" s="51"/>
      <c r="G7" s="75"/>
      <c r="H7" s="55"/>
      <c r="I7" s="55"/>
      <c r="J7" s="59"/>
      <c r="K7" s="57"/>
      <c r="L7" s="59"/>
      <c r="M7" s="59"/>
    </row>
    <row r="8" spans="1:13" ht="37.5">
      <c r="A8" s="5" t="s">
        <v>36</v>
      </c>
      <c r="B8" s="6">
        <f>SUM(B9:B20)</f>
        <v>339600</v>
      </c>
      <c r="C8" s="6">
        <f t="shared" ref="C8:M8" si="0">SUM(C9:C20)</f>
        <v>92231</v>
      </c>
      <c r="D8" s="6">
        <f t="shared" si="0"/>
        <v>64377</v>
      </c>
      <c r="E8" s="6">
        <f t="shared" si="0"/>
        <v>39535</v>
      </c>
      <c r="F8" s="6">
        <f t="shared" si="0"/>
        <v>24842</v>
      </c>
      <c r="G8" s="6">
        <f t="shared" si="0"/>
        <v>27854</v>
      </c>
      <c r="H8" s="6">
        <f t="shared" si="0"/>
        <v>14684</v>
      </c>
      <c r="I8" s="6">
        <f t="shared" si="0"/>
        <v>75602</v>
      </c>
      <c r="J8" s="6">
        <f t="shared" si="0"/>
        <v>60243</v>
      </c>
      <c r="K8" s="6">
        <f t="shared" si="0"/>
        <v>96840</v>
      </c>
      <c r="L8" s="6">
        <f t="shared" si="0"/>
        <v>56040</v>
      </c>
      <c r="M8" s="6">
        <f t="shared" si="0"/>
        <v>40800</v>
      </c>
    </row>
    <row r="9" spans="1:13" ht="18.75">
      <c r="A9" s="7" t="s">
        <v>37</v>
      </c>
      <c r="B9" s="6">
        <f>SUM(C9,H9,I9,J9,K9)</f>
        <v>31160</v>
      </c>
      <c r="C9" s="6">
        <f>SUM(D9,G9)</f>
        <v>8945</v>
      </c>
      <c r="D9" s="6">
        <f>SUM(E9:F9)</f>
        <v>7251</v>
      </c>
      <c r="E9" s="6">
        <v>4216</v>
      </c>
      <c r="F9" s="6">
        <v>3035</v>
      </c>
      <c r="G9" s="6">
        <v>1694</v>
      </c>
      <c r="H9" s="6">
        <v>1480</v>
      </c>
      <c r="I9" s="6">
        <v>5499</v>
      </c>
      <c r="J9" s="8">
        <v>6236</v>
      </c>
      <c r="K9" s="11">
        <v>9000</v>
      </c>
      <c r="L9" s="11">
        <v>6000</v>
      </c>
      <c r="M9" s="11">
        <v>3000</v>
      </c>
    </row>
    <row r="10" spans="1:13" ht="18.75">
      <c r="A10" s="7" t="s">
        <v>38</v>
      </c>
      <c r="B10" s="6">
        <f t="shared" ref="B10:B20" si="1">SUM(C10,H10,I10,J10,K10)</f>
        <v>24651</v>
      </c>
      <c r="C10" s="6">
        <f>SUM(D10,G10)</f>
        <v>7330</v>
      </c>
      <c r="D10" s="6">
        <f t="shared" ref="D10:D20" si="2">SUM(E10:F10)</f>
        <v>7330</v>
      </c>
      <c r="E10" s="6">
        <v>5210</v>
      </c>
      <c r="F10" s="6">
        <v>2120</v>
      </c>
      <c r="G10" s="6">
        <v>0</v>
      </c>
      <c r="H10" s="6">
        <v>1600</v>
      </c>
      <c r="I10" s="6">
        <v>8650</v>
      </c>
      <c r="J10" s="8">
        <v>7071</v>
      </c>
      <c r="K10" s="11"/>
      <c r="L10" s="11"/>
      <c r="M10" s="11"/>
    </row>
    <row r="11" spans="1:13" ht="18.75">
      <c r="A11" s="7" t="s">
        <v>25</v>
      </c>
      <c r="B11" s="6">
        <f t="shared" si="1"/>
        <v>37557</v>
      </c>
      <c r="C11" s="6">
        <f t="shared" ref="C11:C20" si="3">SUM(D11,G11)</f>
        <v>10670</v>
      </c>
      <c r="D11" s="6">
        <f t="shared" si="2"/>
        <v>7499</v>
      </c>
      <c r="E11" s="6">
        <v>3214</v>
      </c>
      <c r="F11" s="6">
        <v>4285</v>
      </c>
      <c r="G11" s="6">
        <v>3171</v>
      </c>
      <c r="H11" s="6">
        <v>1960</v>
      </c>
      <c r="I11" s="6">
        <v>14287</v>
      </c>
      <c r="J11" s="8">
        <v>10640</v>
      </c>
      <c r="K11" s="11"/>
      <c r="L11" s="11"/>
      <c r="M11" s="11"/>
    </row>
    <row r="12" spans="1:13" ht="18.75">
      <c r="A12" s="7" t="s">
        <v>39</v>
      </c>
      <c r="B12" s="6">
        <f t="shared" si="1"/>
        <v>29879</v>
      </c>
      <c r="C12" s="6">
        <f t="shared" si="3"/>
        <v>10822</v>
      </c>
      <c r="D12" s="6">
        <f t="shared" si="2"/>
        <v>6593</v>
      </c>
      <c r="E12" s="6">
        <v>2892</v>
      </c>
      <c r="F12" s="6">
        <v>3701</v>
      </c>
      <c r="G12" s="6">
        <v>4229</v>
      </c>
      <c r="H12" s="6">
        <v>1420</v>
      </c>
      <c r="I12" s="6">
        <v>8740</v>
      </c>
      <c r="J12" s="8">
        <v>8897</v>
      </c>
      <c r="K12" s="11"/>
      <c r="L12" s="11"/>
      <c r="M12" s="11"/>
    </row>
    <row r="13" spans="1:13" ht="18.75">
      <c r="A13" s="7" t="s">
        <v>40</v>
      </c>
      <c r="B13" s="6">
        <f t="shared" si="1"/>
        <v>27059</v>
      </c>
      <c r="C13" s="6">
        <f t="shared" si="3"/>
        <v>9223</v>
      </c>
      <c r="D13" s="6">
        <f t="shared" si="2"/>
        <v>6378</v>
      </c>
      <c r="E13" s="6">
        <v>2598</v>
      </c>
      <c r="F13" s="6">
        <v>3780</v>
      </c>
      <c r="G13" s="6">
        <v>2845</v>
      </c>
      <c r="H13" s="6">
        <v>1540</v>
      </c>
      <c r="I13" s="6">
        <v>7154</v>
      </c>
      <c r="J13" s="8">
        <v>9142</v>
      </c>
      <c r="K13" s="11"/>
      <c r="L13" s="11"/>
      <c r="M13" s="11"/>
    </row>
    <row r="14" spans="1:13" ht="18.75">
      <c r="A14" s="7" t="s">
        <v>41</v>
      </c>
      <c r="B14" s="6">
        <f t="shared" si="1"/>
        <v>39391</v>
      </c>
      <c r="C14" s="6">
        <f t="shared" si="3"/>
        <v>17024</v>
      </c>
      <c r="D14" s="6">
        <f t="shared" si="2"/>
        <v>9054</v>
      </c>
      <c r="E14" s="6">
        <v>4029</v>
      </c>
      <c r="F14" s="6">
        <v>5025</v>
      </c>
      <c r="G14" s="6">
        <v>7970</v>
      </c>
      <c r="H14" s="6">
        <v>1540</v>
      </c>
      <c r="I14" s="6">
        <v>8998</v>
      </c>
      <c r="J14" s="8">
        <v>11829</v>
      </c>
      <c r="K14" s="11"/>
      <c r="L14" s="11"/>
      <c r="M14" s="11"/>
    </row>
    <row r="15" spans="1:13" ht="18.75">
      <c r="A15" s="7" t="s">
        <v>42</v>
      </c>
      <c r="B15" s="6">
        <f t="shared" si="1"/>
        <v>37522</v>
      </c>
      <c r="C15" s="6">
        <f t="shared" si="3"/>
        <v>11896</v>
      </c>
      <c r="D15" s="6">
        <v>8702</v>
      </c>
      <c r="E15" s="6">
        <v>8702</v>
      </c>
      <c r="F15" s="6">
        <v>0</v>
      </c>
      <c r="G15" s="6">
        <v>3194</v>
      </c>
      <c r="H15" s="6">
        <v>1180</v>
      </c>
      <c r="I15" s="6">
        <v>6189</v>
      </c>
      <c r="J15" s="8">
        <v>3857</v>
      </c>
      <c r="K15" s="11">
        <v>14400</v>
      </c>
      <c r="L15" s="11">
        <v>12400</v>
      </c>
      <c r="M15" s="11">
        <v>2000</v>
      </c>
    </row>
    <row r="16" spans="1:13" ht="18.75">
      <c r="A16" s="7" t="s">
        <v>43</v>
      </c>
      <c r="B16" s="6">
        <f t="shared" si="1"/>
        <v>83532</v>
      </c>
      <c r="C16" s="6">
        <f t="shared" si="3"/>
        <v>12648</v>
      </c>
      <c r="D16" s="6">
        <f t="shared" si="2"/>
        <v>7897</v>
      </c>
      <c r="E16" s="6">
        <v>6130</v>
      </c>
      <c r="F16" s="6">
        <v>1767</v>
      </c>
      <c r="G16" s="6">
        <v>4751</v>
      </c>
      <c r="H16" s="6">
        <v>1720</v>
      </c>
      <c r="I16" s="6">
        <v>11164</v>
      </c>
      <c r="J16" s="8"/>
      <c r="K16" s="11">
        <v>58000</v>
      </c>
      <c r="L16" s="11">
        <v>29200</v>
      </c>
      <c r="M16" s="11">
        <v>28800</v>
      </c>
    </row>
    <row r="17" spans="1:13" ht="18.75">
      <c r="A17" s="7" t="s">
        <v>44</v>
      </c>
      <c r="B17" s="6">
        <f t="shared" si="1"/>
        <v>26495</v>
      </c>
      <c r="C17" s="6">
        <f t="shared" si="3"/>
        <v>2923</v>
      </c>
      <c r="D17" s="6">
        <f t="shared" si="2"/>
        <v>2923</v>
      </c>
      <c r="E17" s="6">
        <v>2048</v>
      </c>
      <c r="F17" s="6">
        <v>875</v>
      </c>
      <c r="G17" s="6">
        <v>0</v>
      </c>
      <c r="H17" s="6">
        <v>1347</v>
      </c>
      <c r="I17" s="6">
        <v>4214</v>
      </c>
      <c r="J17" s="8">
        <v>2571</v>
      </c>
      <c r="K17" s="11">
        <v>15440</v>
      </c>
      <c r="L17" s="11">
        <v>8440</v>
      </c>
      <c r="M17" s="11">
        <v>7000</v>
      </c>
    </row>
    <row r="18" spans="1:13" ht="18.75">
      <c r="A18" s="7" t="s">
        <v>45</v>
      </c>
      <c r="B18" s="6">
        <f t="shared" si="1"/>
        <v>1091</v>
      </c>
      <c r="C18" s="6">
        <f t="shared" si="3"/>
        <v>496</v>
      </c>
      <c r="D18" s="6">
        <f t="shared" si="2"/>
        <v>496</v>
      </c>
      <c r="E18" s="6">
        <v>496</v>
      </c>
      <c r="F18" s="6">
        <v>0</v>
      </c>
      <c r="G18" s="6">
        <v>0</v>
      </c>
      <c r="H18" s="6">
        <v>273</v>
      </c>
      <c r="I18" s="6">
        <v>322</v>
      </c>
      <c r="J18" s="9"/>
      <c r="K18" s="11"/>
      <c r="L18" s="11"/>
      <c r="M18" s="11"/>
    </row>
    <row r="19" spans="1:13" ht="18.75">
      <c r="A19" s="7" t="s">
        <v>46</v>
      </c>
      <c r="B19" s="6">
        <f t="shared" si="1"/>
        <v>392</v>
      </c>
      <c r="C19" s="6">
        <f t="shared" si="3"/>
        <v>0</v>
      </c>
      <c r="D19" s="6">
        <f t="shared" si="2"/>
        <v>0</v>
      </c>
      <c r="E19" s="6">
        <v>0</v>
      </c>
      <c r="F19" s="6"/>
      <c r="G19" s="6"/>
      <c r="H19" s="6">
        <v>327</v>
      </c>
      <c r="I19" s="6">
        <v>65</v>
      </c>
      <c r="J19" s="9"/>
      <c r="K19" s="11"/>
      <c r="L19" s="11"/>
      <c r="M19" s="11"/>
    </row>
    <row r="20" spans="1:13" ht="18.75">
      <c r="A20" s="10" t="s">
        <v>47</v>
      </c>
      <c r="B20" s="6">
        <f t="shared" si="1"/>
        <v>871</v>
      </c>
      <c r="C20" s="6">
        <f t="shared" si="3"/>
        <v>254</v>
      </c>
      <c r="D20" s="6">
        <f t="shared" si="2"/>
        <v>254</v>
      </c>
      <c r="E20" s="6">
        <v>0</v>
      </c>
      <c r="F20" s="6">
        <v>254</v>
      </c>
      <c r="G20" s="6"/>
      <c r="H20" s="6">
        <v>297</v>
      </c>
      <c r="I20" s="6">
        <v>320</v>
      </c>
      <c r="J20" s="9"/>
      <c r="K20" s="11"/>
      <c r="L20" s="11"/>
      <c r="M20" s="11"/>
    </row>
  </sheetData>
  <mergeCells count="18">
    <mergeCell ref="I4:I7"/>
    <mergeCell ref="J4:J7"/>
    <mergeCell ref="K6:K7"/>
    <mergeCell ref="L6:L7"/>
    <mergeCell ref="M6:M7"/>
    <mergeCell ref="K4:M5"/>
    <mergeCell ref="A2:M2"/>
    <mergeCell ref="A3:M3"/>
    <mergeCell ref="C4:G4"/>
    <mergeCell ref="D5:F5"/>
    <mergeCell ref="A4:A7"/>
    <mergeCell ref="B4:B7"/>
    <mergeCell ref="C5:C7"/>
    <mergeCell ref="D6:D7"/>
    <mergeCell ref="E6:E7"/>
    <mergeCell ref="F6:F7"/>
    <mergeCell ref="G5:G7"/>
    <mergeCell ref="H4:H7"/>
  </mergeCells>
  <phoneticPr fontId="9" type="noConversion"/>
  <pageMargins left="0.75" right="0.75" top="1" bottom="1" header="0.51180555555555596" footer="0.51180555555555596"/>
  <pageSetup paperSize="9" scale="8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>
      <selection activeCell="B10" sqref="B10"/>
    </sheetView>
  </sheetViews>
  <sheetFormatPr defaultColWidth="9" defaultRowHeight="13.5"/>
  <cols>
    <col min="2" max="2" width="10.375" style="12"/>
    <col min="3" max="4" width="9.125" style="12"/>
    <col min="5" max="5" width="18.375" customWidth="1"/>
    <col min="6" max="6" width="15.25" style="13" customWidth="1"/>
    <col min="7" max="8" width="9" customWidth="1"/>
    <col min="9" max="9" width="16.625" customWidth="1"/>
    <col min="10" max="11" width="9.125"/>
    <col min="12" max="12" width="12.625" customWidth="1"/>
    <col min="13" max="13" width="12" customWidth="1"/>
  </cols>
  <sheetData>
    <row r="1" spans="1:13">
      <c r="A1" s="1" t="s">
        <v>52</v>
      </c>
      <c r="B1" s="2"/>
      <c r="C1" s="3"/>
      <c r="D1" s="3"/>
      <c r="E1" s="3"/>
      <c r="F1" s="3"/>
      <c r="G1" s="3"/>
      <c r="H1" s="4"/>
      <c r="I1" s="4"/>
      <c r="J1" s="2"/>
      <c r="K1" s="2"/>
      <c r="L1" s="2"/>
      <c r="M1" s="2"/>
    </row>
    <row r="2" spans="1:13" ht="28.5">
      <c r="A2" s="44" t="s">
        <v>53</v>
      </c>
      <c r="B2" s="44"/>
      <c r="C2" s="45"/>
      <c r="D2" s="45"/>
      <c r="E2" s="45"/>
      <c r="F2" s="45"/>
      <c r="G2" s="45"/>
      <c r="H2" s="46"/>
      <c r="I2" s="46"/>
      <c r="J2" s="44"/>
      <c r="K2" s="44"/>
      <c r="L2" s="44"/>
      <c r="M2" s="44"/>
    </row>
    <row r="3" spans="1:13" ht="18.75">
      <c r="A3" s="47" t="s">
        <v>28</v>
      </c>
      <c r="B3" s="47"/>
      <c r="C3" s="48"/>
      <c r="D3" s="48"/>
      <c r="E3" s="48"/>
      <c r="F3" s="48"/>
      <c r="G3" s="48"/>
      <c r="H3" s="49"/>
      <c r="I3" s="49"/>
      <c r="J3" s="47"/>
      <c r="K3" s="47"/>
      <c r="L3" s="47"/>
      <c r="M3" s="47"/>
    </row>
    <row r="4" spans="1:13" ht="18.75">
      <c r="A4" s="52" t="s">
        <v>0</v>
      </c>
      <c r="B4" s="52" t="s">
        <v>1</v>
      </c>
      <c r="C4" s="51" t="s">
        <v>29</v>
      </c>
      <c r="D4" s="64"/>
      <c r="E4" s="64"/>
      <c r="F4" s="64"/>
      <c r="G4" s="64"/>
      <c r="H4" s="53" t="s">
        <v>2</v>
      </c>
      <c r="I4" s="53" t="s">
        <v>3</v>
      </c>
      <c r="J4" s="77" t="s">
        <v>54</v>
      </c>
      <c r="K4" s="43" t="s">
        <v>31</v>
      </c>
      <c r="L4" s="43"/>
      <c r="M4" s="43"/>
    </row>
    <row r="5" spans="1:13" ht="18.75">
      <c r="A5" s="52"/>
      <c r="B5" s="52"/>
      <c r="C5" s="66" t="s">
        <v>5</v>
      </c>
      <c r="D5" s="65" t="s">
        <v>6</v>
      </c>
      <c r="E5" s="65"/>
      <c r="F5" s="64"/>
      <c r="G5" s="73" t="s">
        <v>7</v>
      </c>
      <c r="H5" s="54"/>
      <c r="I5" s="54"/>
      <c r="J5" s="77"/>
      <c r="K5" s="43"/>
      <c r="L5" s="43"/>
      <c r="M5" s="43"/>
    </row>
    <row r="6" spans="1:13">
      <c r="A6" s="52"/>
      <c r="B6" s="52"/>
      <c r="C6" s="67"/>
      <c r="D6" s="69" t="s">
        <v>8</v>
      </c>
      <c r="E6" s="71" t="s">
        <v>51</v>
      </c>
      <c r="F6" s="55" t="s">
        <v>11</v>
      </c>
      <c r="G6" s="74"/>
      <c r="H6" s="54"/>
      <c r="I6" s="54"/>
      <c r="J6" s="77"/>
      <c r="K6" s="42" t="s">
        <v>8</v>
      </c>
      <c r="L6" s="42" t="s">
        <v>34</v>
      </c>
      <c r="M6" s="42" t="s">
        <v>35</v>
      </c>
    </row>
    <row r="7" spans="1:13">
      <c r="A7" s="52"/>
      <c r="B7" s="52"/>
      <c r="C7" s="68"/>
      <c r="D7" s="70"/>
      <c r="E7" s="72"/>
      <c r="F7" s="51"/>
      <c r="G7" s="75"/>
      <c r="H7" s="55"/>
      <c r="I7" s="55"/>
      <c r="J7" s="77"/>
      <c r="K7" s="42"/>
      <c r="L7" s="42"/>
      <c r="M7" s="42"/>
    </row>
    <row r="8" spans="1:13" s="12" customFormat="1" ht="37.5">
      <c r="A8" s="5" t="s">
        <v>36</v>
      </c>
      <c r="B8" s="6">
        <f>SUM(B9:B20)</f>
        <v>322881</v>
      </c>
      <c r="C8" s="6">
        <f t="shared" ref="C8:M8" si="0">SUM(C9:C20)</f>
        <v>75517</v>
      </c>
      <c r="D8" s="6">
        <f t="shared" si="0"/>
        <v>43614</v>
      </c>
      <c r="E8" s="6">
        <f t="shared" si="0"/>
        <v>15526</v>
      </c>
      <c r="F8" s="6">
        <f t="shared" si="0"/>
        <v>28088</v>
      </c>
      <c r="G8" s="6">
        <f t="shared" si="0"/>
        <v>31903</v>
      </c>
      <c r="H8" s="6">
        <f t="shared" si="0"/>
        <v>14684</v>
      </c>
      <c r="I8" s="6">
        <f t="shared" si="0"/>
        <v>75600</v>
      </c>
      <c r="J8" s="6">
        <f t="shared" si="0"/>
        <v>60240</v>
      </c>
      <c r="K8" s="6">
        <f t="shared" si="0"/>
        <v>96840</v>
      </c>
      <c r="L8" s="6">
        <f t="shared" si="0"/>
        <v>56040</v>
      </c>
      <c r="M8" s="6">
        <f t="shared" si="0"/>
        <v>40800</v>
      </c>
    </row>
    <row r="9" spans="1:13" ht="18.75">
      <c r="A9" s="7" t="s">
        <v>37</v>
      </c>
      <c r="B9" s="6">
        <f t="shared" ref="B9:B20" si="1">SUM(C9,H9,I9,J9,K9)</f>
        <v>29694</v>
      </c>
      <c r="C9" s="6">
        <f>SUM(D9,G9)</f>
        <v>7479</v>
      </c>
      <c r="D9" s="6">
        <f>SUM(E9:F9)</f>
        <v>5785</v>
      </c>
      <c r="E9" s="6">
        <v>2250</v>
      </c>
      <c r="F9" s="6">
        <v>3535</v>
      </c>
      <c r="G9" s="6">
        <v>1694</v>
      </c>
      <c r="H9" s="6">
        <v>1480</v>
      </c>
      <c r="I9" s="6">
        <v>5499</v>
      </c>
      <c r="J9" s="8">
        <v>6236</v>
      </c>
      <c r="K9" s="11">
        <v>9000</v>
      </c>
      <c r="L9" s="11">
        <v>6000</v>
      </c>
      <c r="M9" s="11">
        <v>3000</v>
      </c>
    </row>
    <row r="10" spans="1:13" ht="18.75">
      <c r="A10" s="7" t="s">
        <v>38</v>
      </c>
      <c r="B10" s="6">
        <f t="shared" si="1"/>
        <v>23490</v>
      </c>
      <c r="C10" s="6">
        <f t="shared" ref="C10:C20" si="2">SUM(D10,G10)</f>
        <v>6169</v>
      </c>
      <c r="D10" s="6">
        <f t="shared" ref="D10:D20" si="3">SUM(E10:F10)</f>
        <v>2120</v>
      </c>
      <c r="E10" s="6">
        <v>0</v>
      </c>
      <c r="F10" s="6">
        <v>2120</v>
      </c>
      <c r="G10" s="6">
        <v>4049</v>
      </c>
      <c r="H10" s="6">
        <v>1600</v>
      </c>
      <c r="I10" s="6">
        <v>8650</v>
      </c>
      <c r="J10" s="8">
        <v>7071</v>
      </c>
      <c r="K10" s="11"/>
      <c r="L10" s="11"/>
      <c r="M10" s="11"/>
    </row>
    <row r="11" spans="1:13" ht="18.75">
      <c r="A11" s="7" t="s">
        <v>25</v>
      </c>
      <c r="B11" s="6">
        <f t="shared" si="1"/>
        <v>37341</v>
      </c>
      <c r="C11" s="6">
        <f t="shared" si="2"/>
        <v>10456</v>
      </c>
      <c r="D11" s="6">
        <f t="shared" si="3"/>
        <v>7285</v>
      </c>
      <c r="E11" s="6">
        <v>0</v>
      </c>
      <c r="F11" s="6">
        <v>7285</v>
      </c>
      <c r="G11" s="6">
        <v>3171</v>
      </c>
      <c r="H11" s="6">
        <v>1960</v>
      </c>
      <c r="I11" s="6">
        <v>14286</v>
      </c>
      <c r="J11" s="8">
        <v>10639</v>
      </c>
      <c r="K11" s="11"/>
      <c r="L11" s="11"/>
      <c r="M11" s="11"/>
    </row>
    <row r="12" spans="1:13" ht="18.75">
      <c r="A12" s="7" t="s">
        <v>39</v>
      </c>
      <c r="B12" s="6">
        <f t="shared" si="1"/>
        <v>26987</v>
      </c>
      <c r="C12" s="6">
        <f t="shared" si="2"/>
        <v>7930</v>
      </c>
      <c r="D12" s="6">
        <f t="shared" si="3"/>
        <v>3701</v>
      </c>
      <c r="E12" s="6">
        <v>0</v>
      </c>
      <c r="F12" s="6">
        <v>3701</v>
      </c>
      <c r="G12" s="6">
        <v>4229</v>
      </c>
      <c r="H12" s="6">
        <v>1420</v>
      </c>
      <c r="I12" s="6">
        <v>8740</v>
      </c>
      <c r="J12" s="8">
        <v>8897</v>
      </c>
      <c r="K12" s="11"/>
      <c r="L12" s="11"/>
      <c r="M12" s="11"/>
    </row>
    <row r="13" spans="1:13" ht="18.75">
      <c r="A13" s="7" t="s">
        <v>40</v>
      </c>
      <c r="B13" s="6">
        <f t="shared" si="1"/>
        <v>24460</v>
      </c>
      <c r="C13" s="6">
        <f t="shared" si="2"/>
        <v>6625</v>
      </c>
      <c r="D13" s="6">
        <f t="shared" si="3"/>
        <v>3780</v>
      </c>
      <c r="E13" s="6">
        <v>0</v>
      </c>
      <c r="F13" s="6">
        <v>3780</v>
      </c>
      <c r="G13" s="6">
        <v>2845</v>
      </c>
      <c r="H13" s="6">
        <v>1540</v>
      </c>
      <c r="I13" s="6">
        <v>7154</v>
      </c>
      <c r="J13" s="8">
        <v>9141</v>
      </c>
      <c r="K13" s="11"/>
      <c r="L13" s="11"/>
      <c r="M13" s="11"/>
    </row>
    <row r="14" spans="1:13" ht="18.75">
      <c r="A14" s="7" t="s">
        <v>41</v>
      </c>
      <c r="B14" s="6">
        <f t="shared" si="1"/>
        <v>35361</v>
      </c>
      <c r="C14" s="6">
        <f t="shared" si="2"/>
        <v>12995</v>
      </c>
      <c r="D14" s="6">
        <f t="shared" si="3"/>
        <v>5025</v>
      </c>
      <c r="E14" s="6">
        <v>0</v>
      </c>
      <c r="F14" s="6">
        <v>5025</v>
      </c>
      <c r="G14" s="6">
        <v>7970</v>
      </c>
      <c r="H14" s="6">
        <v>1540</v>
      </c>
      <c r="I14" s="6">
        <v>8998</v>
      </c>
      <c r="J14" s="8">
        <v>11828</v>
      </c>
      <c r="K14" s="11"/>
      <c r="L14" s="11"/>
      <c r="M14" s="11"/>
    </row>
    <row r="15" spans="1:13" ht="18.75">
      <c r="A15" s="7" t="s">
        <v>42</v>
      </c>
      <c r="B15" s="6">
        <f t="shared" si="1"/>
        <v>33027</v>
      </c>
      <c r="C15" s="6">
        <f t="shared" si="2"/>
        <v>7400</v>
      </c>
      <c r="D15" s="6">
        <f t="shared" si="3"/>
        <v>4206</v>
      </c>
      <c r="E15" s="6">
        <v>4206</v>
      </c>
      <c r="F15" s="6">
        <v>0</v>
      </c>
      <c r="G15" s="6">
        <v>3194</v>
      </c>
      <c r="H15" s="6">
        <v>1180</v>
      </c>
      <c r="I15" s="6">
        <v>6190</v>
      </c>
      <c r="J15" s="8">
        <v>3857</v>
      </c>
      <c r="K15" s="11">
        <v>14400</v>
      </c>
      <c r="L15" s="11">
        <v>12400</v>
      </c>
      <c r="M15" s="11">
        <v>2000</v>
      </c>
    </row>
    <row r="16" spans="1:13" ht="18.75">
      <c r="A16" s="7" t="s">
        <v>43</v>
      </c>
      <c r="B16" s="6">
        <f t="shared" si="1"/>
        <v>83532</v>
      </c>
      <c r="C16" s="6">
        <f t="shared" si="2"/>
        <v>12648</v>
      </c>
      <c r="D16" s="6">
        <f t="shared" si="3"/>
        <v>7897</v>
      </c>
      <c r="E16" s="6">
        <v>6130</v>
      </c>
      <c r="F16" s="6">
        <v>1767</v>
      </c>
      <c r="G16" s="6">
        <v>4751</v>
      </c>
      <c r="H16" s="6">
        <v>1720</v>
      </c>
      <c r="I16" s="6">
        <v>11164</v>
      </c>
      <c r="J16" s="8"/>
      <c r="K16" s="11">
        <v>58000</v>
      </c>
      <c r="L16" s="11">
        <v>29200</v>
      </c>
      <c r="M16" s="11">
        <v>28800</v>
      </c>
    </row>
    <row r="17" spans="1:13" ht="18.75">
      <c r="A17" s="7" t="s">
        <v>44</v>
      </c>
      <c r="B17" s="6">
        <f t="shared" si="1"/>
        <v>27386</v>
      </c>
      <c r="C17" s="6">
        <f t="shared" si="2"/>
        <v>3815</v>
      </c>
      <c r="D17" s="6">
        <f t="shared" si="3"/>
        <v>3815</v>
      </c>
      <c r="E17" s="6">
        <v>2940</v>
      </c>
      <c r="F17" s="6">
        <v>875</v>
      </c>
      <c r="G17" s="6">
        <v>0</v>
      </c>
      <c r="H17" s="6">
        <v>1347</v>
      </c>
      <c r="I17" s="6">
        <v>4213</v>
      </c>
      <c r="J17" s="8">
        <v>2571</v>
      </c>
      <c r="K17" s="11">
        <v>15440</v>
      </c>
      <c r="L17" s="11">
        <v>8440</v>
      </c>
      <c r="M17" s="11">
        <v>7000</v>
      </c>
    </row>
    <row r="18" spans="1:13" ht="18.75">
      <c r="A18" s="7" t="s">
        <v>45</v>
      </c>
      <c r="B18" s="6">
        <f t="shared" si="1"/>
        <v>594</v>
      </c>
      <c r="C18" s="6">
        <f t="shared" si="2"/>
        <v>0</v>
      </c>
      <c r="D18" s="6">
        <f t="shared" si="3"/>
        <v>0</v>
      </c>
      <c r="E18" s="6">
        <v>0</v>
      </c>
      <c r="F18" s="6">
        <v>0</v>
      </c>
      <c r="G18" s="6">
        <v>0</v>
      </c>
      <c r="H18" s="6">
        <v>273</v>
      </c>
      <c r="I18" s="6">
        <v>321</v>
      </c>
      <c r="J18" s="8"/>
      <c r="K18" s="11"/>
      <c r="L18" s="11"/>
      <c r="M18" s="11"/>
    </row>
    <row r="19" spans="1:13" ht="18.75">
      <c r="A19" s="7" t="s">
        <v>46</v>
      </c>
      <c r="B19" s="6">
        <f t="shared" si="1"/>
        <v>392</v>
      </c>
      <c r="C19" s="6">
        <f t="shared" si="2"/>
        <v>0</v>
      </c>
      <c r="D19" s="6">
        <f t="shared" si="3"/>
        <v>0</v>
      </c>
      <c r="E19" s="6">
        <v>0</v>
      </c>
      <c r="F19" s="6"/>
      <c r="G19" s="6"/>
      <c r="H19" s="6">
        <v>327</v>
      </c>
      <c r="I19" s="6">
        <v>65</v>
      </c>
      <c r="J19" s="8"/>
      <c r="K19" s="11"/>
      <c r="L19" s="11"/>
      <c r="M19" s="11"/>
    </row>
    <row r="20" spans="1:13" ht="18.75">
      <c r="A20" s="10" t="s">
        <v>47</v>
      </c>
      <c r="B20" s="6">
        <f t="shared" si="1"/>
        <v>617</v>
      </c>
      <c r="C20" s="6">
        <f t="shared" si="2"/>
        <v>0</v>
      </c>
      <c r="D20" s="6">
        <f t="shared" si="3"/>
        <v>0</v>
      </c>
      <c r="E20" s="6">
        <v>0</v>
      </c>
      <c r="F20" s="6">
        <v>0</v>
      </c>
      <c r="G20" s="6"/>
      <c r="H20" s="6">
        <v>297</v>
      </c>
      <c r="I20" s="6">
        <v>320</v>
      </c>
      <c r="J20" s="8"/>
      <c r="K20" s="11"/>
      <c r="L20" s="11"/>
      <c r="M20" s="11"/>
    </row>
  </sheetData>
  <mergeCells count="18">
    <mergeCell ref="I4:I7"/>
    <mergeCell ref="J4:J7"/>
    <mergeCell ref="K6:K7"/>
    <mergeCell ref="L6:L7"/>
    <mergeCell ref="M6:M7"/>
    <mergeCell ref="K4:M5"/>
    <mergeCell ref="A2:M2"/>
    <mergeCell ref="A3:M3"/>
    <mergeCell ref="C4:G4"/>
    <mergeCell ref="D5:F5"/>
    <mergeCell ref="A4:A7"/>
    <mergeCell ref="B4:B7"/>
    <mergeCell ref="C5:C7"/>
    <mergeCell ref="D6:D7"/>
    <mergeCell ref="E6:E7"/>
    <mergeCell ref="F6:F7"/>
    <mergeCell ref="G5:G7"/>
    <mergeCell ref="H4:H7"/>
  </mergeCells>
  <phoneticPr fontId="9" type="noConversion"/>
  <pageMargins left="0.75" right="0.75" top="1" bottom="1" header="0.51180555555555596" footer="0.51180555555555596"/>
  <pageSetup paperSize="9" scale="8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>
      <selection activeCell="B10" sqref="B10"/>
    </sheetView>
  </sheetViews>
  <sheetFormatPr defaultColWidth="9" defaultRowHeight="13.5"/>
  <cols>
    <col min="1" max="1" width="17.625" customWidth="1"/>
    <col min="2" max="2" width="10.75" customWidth="1"/>
    <col min="3" max="3" width="12.5" customWidth="1"/>
    <col min="4" max="4" width="14.625" customWidth="1"/>
    <col min="5" max="5" width="11.25" customWidth="1"/>
    <col min="6" max="6" width="12.5" customWidth="1"/>
    <col min="7" max="7" width="18.25" customWidth="1"/>
    <col min="8" max="8" width="11.25" customWidth="1"/>
    <col min="9" max="10" width="9.125"/>
    <col min="11" max="11" width="9.625" customWidth="1"/>
  </cols>
  <sheetData>
    <row r="1" spans="1:11">
      <c r="A1" s="1" t="s">
        <v>55</v>
      </c>
      <c r="B1" s="2"/>
      <c r="C1" s="3"/>
      <c r="D1" s="3"/>
      <c r="E1" s="3"/>
      <c r="F1" s="4"/>
      <c r="G1" s="4"/>
      <c r="H1" s="2"/>
      <c r="I1" s="2"/>
      <c r="J1" s="2"/>
      <c r="K1" s="2"/>
    </row>
    <row r="2" spans="1:11" ht="28.5">
      <c r="A2" s="44" t="s">
        <v>56</v>
      </c>
      <c r="B2" s="44"/>
      <c r="C2" s="45"/>
      <c r="D2" s="45"/>
      <c r="E2" s="45"/>
      <c r="F2" s="46"/>
      <c r="G2" s="46"/>
      <c r="H2" s="44"/>
      <c r="I2" s="44"/>
      <c r="J2" s="44"/>
      <c r="K2" s="44"/>
    </row>
    <row r="3" spans="1:11" ht="18.75">
      <c r="A3" s="47" t="s">
        <v>57</v>
      </c>
      <c r="B3" s="47"/>
      <c r="C3" s="48"/>
      <c r="D3" s="48"/>
      <c r="E3" s="48"/>
      <c r="F3" s="49"/>
      <c r="G3" s="49"/>
      <c r="H3" s="47"/>
      <c r="I3" s="47"/>
      <c r="J3" s="47"/>
      <c r="K3" s="47"/>
    </row>
    <row r="4" spans="1:11" ht="18.75">
      <c r="A4" s="52" t="s">
        <v>0</v>
      </c>
      <c r="B4" s="52" t="s">
        <v>1</v>
      </c>
      <c r="C4" s="51" t="s">
        <v>29</v>
      </c>
      <c r="D4" s="64"/>
      <c r="E4" s="64"/>
      <c r="F4" s="53" t="s">
        <v>2</v>
      </c>
      <c r="G4" s="53" t="s">
        <v>3</v>
      </c>
      <c r="H4" s="58" t="s">
        <v>30</v>
      </c>
      <c r="I4" s="60" t="s">
        <v>31</v>
      </c>
      <c r="J4" s="60"/>
      <c r="K4" s="61"/>
    </row>
    <row r="5" spans="1:11">
      <c r="A5" s="52"/>
      <c r="B5" s="52"/>
      <c r="C5" s="66" t="s">
        <v>8</v>
      </c>
      <c r="D5" s="78" t="s">
        <v>58</v>
      </c>
      <c r="E5" s="73" t="s">
        <v>7</v>
      </c>
      <c r="F5" s="54"/>
      <c r="G5" s="54"/>
      <c r="H5" s="76"/>
      <c r="I5" s="62"/>
      <c r="J5" s="62"/>
      <c r="K5" s="63"/>
    </row>
    <row r="6" spans="1:11">
      <c r="A6" s="52"/>
      <c r="B6" s="52"/>
      <c r="C6" s="67"/>
      <c r="D6" s="47"/>
      <c r="E6" s="74"/>
      <c r="F6" s="54"/>
      <c r="G6" s="54"/>
      <c r="H6" s="76"/>
      <c r="I6" s="56" t="s">
        <v>8</v>
      </c>
      <c r="J6" s="58" t="s">
        <v>34</v>
      </c>
      <c r="K6" s="58" t="s">
        <v>35</v>
      </c>
    </row>
    <row r="7" spans="1:11">
      <c r="A7" s="52"/>
      <c r="B7" s="52"/>
      <c r="C7" s="68"/>
      <c r="D7" s="79"/>
      <c r="E7" s="75"/>
      <c r="F7" s="55"/>
      <c r="G7" s="55"/>
      <c r="H7" s="59"/>
      <c r="I7" s="57"/>
      <c r="J7" s="59"/>
      <c r="K7" s="59"/>
    </row>
    <row r="8" spans="1:11" ht="18.75">
      <c r="A8" s="5" t="s">
        <v>36</v>
      </c>
      <c r="B8" s="6">
        <f>SUM(B9:B20)</f>
        <v>310264</v>
      </c>
      <c r="C8" s="6">
        <f t="shared" ref="C8:K8" si="0">SUM(C9:C20)</f>
        <v>62902</v>
      </c>
      <c r="D8" s="6">
        <f t="shared" si="0"/>
        <v>29759</v>
      </c>
      <c r="E8" s="6">
        <f t="shared" si="0"/>
        <v>33143</v>
      </c>
      <c r="F8" s="6">
        <f t="shared" si="0"/>
        <v>14684</v>
      </c>
      <c r="G8" s="6">
        <f t="shared" si="0"/>
        <v>75598</v>
      </c>
      <c r="H8" s="6">
        <f t="shared" si="0"/>
        <v>60240</v>
      </c>
      <c r="I8" s="6">
        <f t="shared" si="0"/>
        <v>96840</v>
      </c>
      <c r="J8" s="6">
        <f t="shared" si="0"/>
        <v>56040</v>
      </c>
      <c r="K8" s="6">
        <f t="shared" si="0"/>
        <v>40800</v>
      </c>
    </row>
    <row r="9" spans="1:11" ht="18.75">
      <c r="A9" s="7" t="s">
        <v>37</v>
      </c>
      <c r="B9" s="6">
        <f>SUM(C9,F9,G9,H9,I9)</f>
        <v>27943</v>
      </c>
      <c r="C9" s="6">
        <f>SUM(D9:E9)</f>
        <v>5729</v>
      </c>
      <c r="D9" s="6">
        <v>4035</v>
      </c>
      <c r="E9" s="6">
        <v>1694</v>
      </c>
      <c r="F9" s="6">
        <v>1480</v>
      </c>
      <c r="G9" s="6">
        <v>5499</v>
      </c>
      <c r="H9" s="8">
        <v>6235</v>
      </c>
      <c r="I9" s="11">
        <v>9000</v>
      </c>
      <c r="J9" s="11">
        <v>6000</v>
      </c>
      <c r="K9" s="11">
        <v>3000</v>
      </c>
    </row>
    <row r="10" spans="1:11" ht="18.75">
      <c r="A10" s="7" t="s">
        <v>38</v>
      </c>
      <c r="B10" s="6">
        <f>SUM(C10,F10,G10,H10,I10)</f>
        <v>23488</v>
      </c>
      <c r="C10" s="6">
        <f t="shared" ref="C10:C20" si="1">SUM(D10:E10)</f>
        <v>6168</v>
      </c>
      <c r="D10" s="6">
        <v>2120</v>
      </c>
      <c r="E10" s="6">
        <v>4048</v>
      </c>
      <c r="F10" s="6">
        <v>1600</v>
      </c>
      <c r="G10" s="6">
        <v>8649</v>
      </c>
      <c r="H10" s="8">
        <v>7071</v>
      </c>
      <c r="I10" s="11"/>
      <c r="J10" s="11"/>
      <c r="K10" s="11"/>
    </row>
    <row r="11" spans="1:11" ht="18.75">
      <c r="A11" s="7" t="s">
        <v>25</v>
      </c>
      <c r="B11" s="6">
        <f>SUM(C11,F11,G11,H11,I11)</f>
        <v>35341</v>
      </c>
      <c r="C11" s="6">
        <f t="shared" si="1"/>
        <v>8456</v>
      </c>
      <c r="D11" s="6">
        <v>5285</v>
      </c>
      <c r="E11" s="6">
        <v>3171</v>
      </c>
      <c r="F11" s="6">
        <v>1960</v>
      </c>
      <c r="G11" s="6">
        <v>14286</v>
      </c>
      <c r="H11" s="8">
        <v>10639</v>
      </c>
      <c r="I11" s="11"/>
      <c r="J11" s="11"/>
      <c r="K11" s="11"/>
    </row>
    <row r="12" spans="1:11" ht="18.75">
      <c r="A12" s="7" t="s">
        <v>39</v>
      </c>
      <c r="B12" s="6">
        <f t="shared" ref="B12:B20" si="2">SUM(C12,F12,G12,H12,I12)</f>
        <v>26985</v>
      </c>
      <c r="C12" s="6">
        <f t="shared" si="1"/>
        <v>7929</v>
      </c>
      <c r="D12" s="6">
        <v>3701</v>
      </c>
      <c r="E12" s="6">
        <v>4228</v>
      </c>
      <c r="F12" s="6">
        <v>1420</v>
      </c>
      <c r="G12" s="6">
        <v>8739</v>
      </c>
      <c r="H12" s="8">
        <v>8897</v>
      </c>
      <c r="I12" s="11"/>
      <c r="J12" s="11"/>
      <c r="K12" s="11"/>
    </row>
    <row r="13" spans="1:11" ht="18.75">
      <c r="A13" s="7" t="s">
        <v>40</v>
      </c>
      <c r="B13" s="6">
        <f t="shared" si="2"/>
        <v>24460</v>
      </c>
      <c r="C13" s="6">
        <f t="shared" si="1"/>
        <v>6625</v>
      </c>
      <c r="D13" s="6">
        <v>3780</v>
      </c>
      <c r="E13" s="6">
        <v>2845</v>
      </c>
      <c r="F13" s="6">
        <v>1540</v>
      </c>
      <c r="G13" s="6">
        <v>7154</v>
      </c>
      <c r="H13" s="8">
        <v>9141</v>
      </c>
      <c r="I13" s="11"/>
      <c r="J13" s="11"/>
      <c r="K13" s="11"/>
    </row>
    <row r="14" spans="1:11" ht="18.75">
      <c r="A14" s="7" t="s">
        <v>41</v>
      </c>
      <c r="B14" s="6">
        <f t="shared" si="2"/>
        <v>35362</v>
      </c>
      <c r="C14" s="6">
        <f t="shared" si="1"/>
        <v>12995</v>
      </c>
      <c r="D14" s="6">
        <v>5025</v>
      </c>
      <c r="E14" s="6">
        <v>7970</v>
      </c>
      <c r="F14" s="6">
        <v>1540</v>
      </c>
      <c r="G14" s="6">
        <v>8998</v>
      </c>
      <c r="H14" s="8">
        <v>11829</v>
      </c>
      <c r="I14" s="11"/>
      <c r="J14" s="11"/>
      <c r="K14" s="11"/>
    </row>
    <row r="15" spans="1:11" ht="18.75">
      <c r="A15" s="7" t="s">
        <v>42</v>
      </c>
      <c r="B15" s="6">
        <f t="shared" si="2"/>
        <v>31721</v>
      </c>
      <c r="C15" s="6">
        <f t="shared" si="1"/>
        <v>6094</v>
      </c>
      <c r="D15" s="6">
        <v>2900</v>
      </c>
      <c r="E15" s="6">
        <v>3194</v>
      </c>
      <c r="F15" s="6">
        <v>1180</v>
      </c>
      <c r="G15" s="6">
        <v>6190</v>
      </c>
      <c r="H15" s="8">
        <v>3857</v>
      </c>
      <c r="I15" s="11">
        <v>14400</v>
      </c>
      <c r="J15" s="11">
        <v>12400</v>
      </c>
      <c r="K15" s="11">
        <v>2000</v>
      </c>
    </row>
    <row r="16" spans="1:11" ht="18.75">
      <c r="A16" s="7" t="s">
        <v>43</v>
      </c>
      <c r="B16" s="6">
        <f t="shared" si="2"/>
        <v>77401</v>
      </c>
      <c r="C16" s="6">
        <f t="shared" si="1"/>
        <v>6517</v>
      </c>
      <c r="D16" s="6">
        <v>1766</v>
      </c>
      <c r="E16" s="6">
        <v>4751</v>
      </c>
      <c r="F16" s="6">
        <v>1720</v>
      </c>
      <c r="G16" s="6">
        <v>11164</v>
      </c>
      <c r="H16" s="8">
        <v>0</v>
      </c>
      <c r="I16" s="11">
        <v>58000</v>
      </c>
      <c r="J16" s="11">
        <v>29200</v>
      </c>
      <c r="K16" s="11">
        <v>28800</v>
      </c>
    </row>
    <row r="17" spans="1:11" ht="18.75">
      <c r="A17" s="7" t="s">
        <v>44</v>
      </c>
      <c r="B17" s="6">
        <f t="shared" si="2"/>
        <v>25365</v>
      </c>
      <c r="C17" s="6">
        <f t="shared" si="1"/>
        <v>1793</v>
      </c>
      <c r="D17" s="6">
        <v>875</v>
      </c>
      <c r="E17" s="6">
        <v>918</v>
      </c>
      <c r="F17" s="6">
        <v>1347</v>
      </c>
      <c r="G17" s="6">
        <v>4214</v>
      </c>
      <c r="H17" s="8">
        <v>2571</v>
      </c>
      <c r="I17" s="11">
        <v>15440</v>
      </c>
      <c r="J17" s="11">
        <v>8440</v>
      </c>
      <c r="K17" s="11">
        <v>7000</v>
      </c>
    </row>
    <row r="18" spans="1:11" ht="18.75">
      <c r="A18" s="7" t="s">
        <v>45</v>
      </c>
      <c r="B18" s="6">
        <f t="shared" si="2"/>
        <v>1190</v>
      </c>
      <c r="C18" s="6">
        <f t="shared" si="1"/>
        <v>596</v>
      </c>
      <c r="D18" s="6">
        <v>272</v>
      </c>
      <c r="E18" s="6">
        <v>324</v>
      </c>
      <c r="F18" s="6">
        <v>273</v>
      </c>
      <c r="G18" s="6">
        <v>321</v>
      </c>
      <c r="H18" s="9"/>
      <c r="I18" s="11"/>
      <c r="J18" s="11"/>
      <c r="K18" s="11"/>
    </row>
    <row r="19" spans="1:11" ht="18.75">
      <c r="A19" s="7" t="s">
        <v>46</v>
      </c>
      <c r="B19" s="6">
        <f t="shared" si="2"/>
        <v>392</v>
      </c>
      <c r="C19" s="6">
        <f t="shared" si="1"/>
        <v>0</v>
      </c>
      <c r="D19" s="6"/>
      <c r="E19" s="6"/>
      <c r="F19" s="6">
        <v>327</v>
      </c>
      <c r="G19" s="6">
        <v>65</v>
      </c>
      <c r="H19" s="9"/>
      <c r="I19" s="11"/>
      <c r="J19" s="11"/>
      <c r="K19" s="11"/>
    </row>
    <row r="20" spans="1:11" ht="18.75">
      <c r="A20" s="10" t="s">
        <v>47</v>
      </c>
      <c r="B20" s="6">
        <f t="shared" si="2"/>
        <v>616</v>
      </c>
      <c r="C20" s="6">
        <f t="shared" si="1"/>
        <v>0</v>
      </c>
      <c r="D20" s="6">
        <v>0</v>
      </c>
      <c r="E20" s="6"/>
      <c r="F20" s="6">
        <v>297</v>
      </c>
      <c r="G20" s="6">
        <v>319</v>
      </c>
      <c r="H20" s="9"/>
      <c r="I20" s="11"/>
      <c r="J20" s="11"/>
      <c r="K20" s="11"/>
    </row>
  </sheetData>
  <mergeCells count="15">
    <mergeCell ref="A2:K2"/>
    <mergeCell ref="A3:K3"/>
    <mergeCell ref="C4:E4"/>
    <mergeCell ref="A4:A7"/>
    <mergeCell ref="B4:B7"/>
    <mergeCell ref="C5:C7"/>
    <mergeCell ref="D5:D7"/>
    <mergeCell ref="E5:E7"/>
    <mergeCell ref="F4:F7"/>
    <mergeCell ref="G4:G7"/>
    <mergeCell ref="H4:H7"/>
    <mergeCell ref="I6:I7"/>
    <mergeCell ref="J6:J7"/>
    <mergeCell ref="K6:K7"/>
    <mergeCell ref="I4:K5"/>
  </mergeCells>
  <phoneticPr fontId="9" type="noConversion"/>
  <pageMargins left="0.75" right="0.75" top="1" bottom="1" header="0.51180555555555596" footer="0.51180555555555596"/>
  <pageSetup paperSize="9" scale="97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A8" sqref="A8:XFD8"/>
    </sheetView>
  </sheetViews>
  <sheetFormatPr defaultColWidth="9" defaultRowHeight="13.5"/>
  <cols>
    <col min="1" max="1" width="12.625" customWidth="1"/>
    <col min="2" max="2" width="10.375"/>
    <col min="3" max="3" width="10.125" customWidth="1"/>
    <col min="4" max="4" width="11.375" customWidth="1"/>
    <col min="5" max="5" width="9.5" customWidth="1"/>
    <col min="6" max="6" width="13.5" customWidth="1"/>
    <col min="7" max="7" width="18.625" customWidth="1"/>
    <col min="8" max="8" width="11.625" customWidth="1"/>
    <col min="9" max="9" width="10.75" customWidth="1"/>
    <col min="10" max="11" width="11.375" customWidth="1"/>
  </cols>
  <sheetData>
    <row r="1" spans="1:11">
      <c r="A1" s="1" t="s">
        <v>59</v>
      </c>
      <c r="B1" s="2"/>
      <c r="C1" s="3"/>
      <c r="D1" s="3"/>
      <c r="E1" s="3"/>
      <c r="F1" s="4"/>
      <c r="G1" s="4"/>
      <c r="H1" s="2"/>
      <c r="I1" s="2"/>
      <c r="J1" s="2"/>
      <c r="K1" s="2"/>
    </row>
    <row r="2" spans="1:11" ht="28.5">
      <c r="A2" s="44" t="s">
        <v>60</v>
      </c>
      <c r="B2" s="44"/>
      <c r="C2" s="45"/>
      <c r="D2" s="45"/>
      <c r="E2" s="45"/>
      <c r="F2" s="46"/>
      <c r="G2" s="46"/>
      <c r="H2" s="44"/>
      <c r="I2" s="44"/>
      <c r="J2" s="44"/>
      <c r="K2" s="44"/>
    </row>
    <row r="3" spans="1:11">
      <c r="A3" s="47" t="s">
        <v>61</v>
      </c>
      <c r="B3" s="80"/>
      <c r="C3" s="81"/>
      <c r="D3" s="81"/>
      <c r="E3" s="81"/>
      <c r="F3" s="82"/>
      <c r="G3" s="82"/>
      <c r="H3" s="80"/>
      <c r="I3" s="80"/>
      <c r="J3" s="80"/>
      <c r="K3" s="80"/>
    </row>
    <row r="4" spans="1:11" ht="18.75">
      <c r="A4" s="52" t="s">
        <v>0</v>
      </c>
      <c r="B4" s="52" t="s">
        <v>1</v>
      </c>
      <c r="C4" s="51" t="s">
        <v>29</v>
      </c>
      <c r="D4" s="64"/>
      <c r="E4" s="64"/>
      <c r="F4" s="53" t="s">
        <v>2</v>
      </c>
      <c r="G4" s="66" t="s">
        <v>3</v>
      </c>
      <c r="H4" s="58" t="s">
        <v>30</v>
      </c>
      <c r="I4" s="43" t="s">
        <v>31</v>
      </c>
      <c r="J4" s="43"/>
      <c r="K4" s="43"/>
    </row>
    <row r="5" spans="1:11">
      <c r="A5" s="52"/>
      <c r="B5" s="52"/>
      <c r="C5" s="66" t="s">
        <v>5</v>
      </c>
      <c r="D5" s="78" t="s">
        <v>62</v>
      </c>
      <c r="E5" s="73" t="s">
        <v>7</v>
      </c>
      <c r="F5" s="54"/>
      <c r="G5" s="67"/>
      <c r="H5" s="76"/>
      <c r="I5" s="43"/>
      <c r="J5" s="43"/>
      <c r="K5" s="43"/>
    </row>
    <row r="6" spans="1:11">
      <c r="A6" s="52"/>
      <c r="B6" s="52"/>
      <c r="C6" s="67"/>
      <c r="D6" s="47"/>
      <c r="E6" s="74"/>
      <c r="F6" s="54"/>
      <c r="G6" s="67"/>
      <c r="H6" s="76"/>
      <c r="I6" s="42" t="s">
        <v>8</v>
      </c>
      <c r="J6" s="42" t="s">
        <v>34</v>
      </c>
      <c r="K6" s="42" t="s">
        <v>35</v>
      </c>
    </row>
    <row r="7" spans="1:11">
      <c r="A7" s="52"/>
      <c r="B7" s="52"/>
      <c r="C7" s="68"/>
      <c r="D7" s="79"/>
      <c r="E7" s="75"/>
      <c r="F7" s="55"/>
      <c r="G7" s="68"/>
      <c r="H7" s="59"/>
      <c r="I7" s="42"/>
      <c r="J7" s="42"/>
      <c r="K7" s="42"/>
    </row>
    <row r="8" spans="1:11" ht="37.5">
      <c r="A8" s="5" t="s">
        <v>36</v>
      </c>
      <c r="B8" s="6">
        <f>SUM(B9:B20)</f>
        <v>310274</v>
      </c>
      <c r="C8" s="6">
        <f t="shared" ref="C8:K8" si="0">SUM(C9:C20)</f>
        <v>62905</v>
      </c>
      <c r="D8" s="6">
        <f t="shared" si="0"/>
        <v>29760</v>
      </c>
      <c r="E8" s="6">
        <f t="shared" si="0"/>
        <v>33145</v>
      </c>
      <c r="F8" s="6">
        <f t="shared" si="0"/>
        <v>14684</v>
      </c>
      <c r="G8" s="6">
        <f t="shared" si="0"/>
        <v>75602</v>
      </c>
      <c r="H8" s="6">
        <f t="shared" si="0"/>
        <v>60243</v>
      </c>
      <c r="I8" s="6">
        <f t="shared" si="0"/>
        <v>96840</v>
      </c>
      <c r="J8" s="6">
        <f t="shared" si="0"/>
        <v>56040</v>
      </c>
      <c r="K8" s="6">
        <f t="shared" si="0"/>
        <v>40800</v>
      </c>
    </row>
    <row r="9" spans="1:11" ht="18.75">
      <c r="A9" s="7" t="s">
        <v>37</v>
      </c>
      <c r="B9" s="6">
        <f>SUM(C9,F9,G9,H9,I9)</f>
        <v>27944</v>
      </c>
      <c r="C9" s="6">
        <f>SUM(D9:E9)</f>
        <v>5729</v>
      </c>
      <c r="D9" s="6">
        <v>4035</v>
      </c>
      <c r="E9" s="6">
        <v>1694</v>
      </c>
      <c r="F9" s="6">
        <v>1480</v>
      </c>
      <c r="G9" s="6">
        <v>5499</v>
      </c>
      <c r="H9" s="8">
        <v>6236</v>
      </c>
      <c r="I9" s="11">
        <v>9000</v>
      </c>
      <c r="J9" s="11">
        <v>6000</v>
      </c>
      <c r="K9" s="11">
        <v>3000</v>
      </c>
    </row>
    <row r="10" spans="1:11" ht="18.75">
      <c r="A10" s="7" t="s">
        <v>38</v>
      </c>
      <c r="B10" s="6">
        <f t="shared" ref="B10:B20" si="1">SUM(C10,F10,G10,H10,I10)</f>
        <v>23490</v>
      </c>
      <c r="C10" s="6">
        <f t="shared" ref="C10:C20" si="2">SUM(D10:E10)</f>
        <v>6169</v>
      </c>
      <c r="D10" s="6">
        <v>2121</v>
      </c>
      <c r="E10" s="6">
        <v>4048</v>
      </c>
      <c r="F10" s="6">
        <v>1600</v>
      </c>
      <c r="G10" s="6">
        <v>8650</v>
      </c>
      <c r="H10" s="8">
        <v>7071</v>
      </c>
      <c r="I10" s="11"/>
      <c r="J10" s="11"/>
      <c r="K10" s="11"/>
    </row>
    <row r="11" spans="1:11" ht="18.75">
      <c r="A11" s="7" t="s">
        <v>25</v>
      </c>
      <c r="B11" s="6">
        <f t="shared" si="1"/>
        <v>35342</v>
      </c>
      <c r="C11" s="6">
        <f t="shared" si="2"/>
        <v>8456</v>
      </c>
      <c r="D11" s="6">
        <v>5285</v>
      </c>
      <c r="E11" s="6">
        <v>3171</v>
      </c>
      <c r="F11" s="6">
        <v>1960</v>
      </c>
      <c r="G11" s="6">
        <v>14286</v>
      </c>
      <c r="H11" s="8">
        <v>10640</v>
      </c>
      <c r="I11" s="11"/>
      <c r="J11" s="11"/>
      <c r="K11" s="11"/>
    </row>
    <row r="12" spans="1:11" ht="18.75">
      <c r="A12" s="7" t="s">
        <v>39</v>
      </c>
      <c r="B12" s="6">
        <f t="shared" si="1"/>
        <v>26986</v>
      </c>
      <c r="C12" s="6">
        <f t="shared" si="2"/>
        <v>7929</v>
      </c>
      <c r="D12" s="6">
        <v>3700</v>
      </c>
      <c r="E12" s="6">
        <v>4229</v>
      </c>
      <c r="F12" s="6">
        <v>1420</v>
      </c>
      <c r="G12" s="6">
        <v>8740</v>
      </c>
      <c r="H12" s="8">
        <v>8897</v>
      </c>
      <c r="I12" s="11"/>
      <c r="J12" s="11"/>
      <c r="K12" s="11"/>
    </row>
    <row r="13" spans="1:11" ht="18.75">
      <c r="A13" s="7" t="s">
        <v>40</v>
      </c>
      <c r="B13" s="6">
        <f t="shared" si="1"/>
        <v>24461</v>
      </c>
      <c r="C13" s="6">
        <f t="shared" si="2"/>
        <v>6626</v>
      </c>
      <c r="D13" s="6">
        <v>3780</v>
      </c>
      <c r="E13" s="6">
        <v>2846</v>
      </c>
      <c r="F13" s="6">
        <v>1540</v>
      </c>
      <c r="G13" s="6">
        <v>7154</v>
      </c>
      <c r="H13" s="8">
        <v>9141</v>
      </c>
      <c r="I13" s="11"/>
      <c r="J13" s="11"/>
      <c r="K13" s="11"/>
    </row>
    <row r="14" spans="1:11" ht="18.75">
      <c r="A14" s="7" t="s">
        <v>41</v>
      </c>
      <c r="B14" s="6">
        <f t="shared" si="1"/>
        <v>35363</v>
      </c>
      <c r="C14" s="6">
        <f t="shared" si="2"/>
        <v>12996</v>
      </c>
      <c r="D14" s="6">
        <v>5026</v>
      </c>
      <c r="E14" s="6">
        <v>7970</v>
      </c>
      <c r="F14" s="6">
        <v>1540</v>
      </c>
      <c r="G14" s="6">
        <v>8998</v>
      </c>
      <c r="H14" s="8">
        <v>11829</v>
      </c>
      <c r="I14" s="11"/>
      <c r="J14" s="11"/>
      <c r="K14" s="11"/>
    </row>
    <row r="15" spans="1:11" ht="18.75">
      <c r="A15" s="7" t="s">
        <v>42</v>
      </c>
      <c r="B15" s="6">
        <f t="shared" si="1"/>
        <v>31721</v>
      </c>
      <c r="C15" s="6">
        <f t="shared" si="2"/>
        <v>6094</v>
      </c>
      <c r="D15" s="6">
        <v>2900</v>
      </c>
      <c r="E15" s="6">
        <v>3194</v>
      </c>
      <c r="F15" s="6">
        <v>1180</v>
      </c>
      <c r="G15" s="6">
        <v>6190</v>
      </c>
      <c r="H15" s="8">
        <v>3857</v>
      </c>
      <c r="I15" s="11">
        <v>14400</v>
      </c>
      <c r="J15" s="11">
        <v>12400</v>
      </c>
      <c r="K15" s="11">
        <v>2000</v>
      </c>
    </row>
    <row r="16" spans="1:11" ht="18.75">
      <c r="A16" s="7" t="s">
        <v>43</v>
      </c>
      <c r="B16" s="6">
        <f t="shared" si="1"/>
        <v>77402</v>
      </c>
      <c r="C16" s="6">
        <f t="shared" si="2"/>
        <v>6517</v>
      </c>
      <c r="D16" s="6">
        <v>1766</v>
      </c>
      <c r="E16" s="6">
        <v>4751</v>
      </c>
      <c r="F16" s="6">
        <v>1720</v>
      </c>
      <c r="G16" s="6">
        <v>11165</v>
      </c>
      <c r="H16" s="8">
        <v>0</v>
      </c>
      <c r="I16" s="11">
        <v>58000</v>
      </c>
      <c r="J16" s="11">
        <v>29200</v>
      </c>
      <c r="K16" s="11">
        <v>28800</v>
      </c>
    </row>
    <row r="17" spans="1:11" ht="18.75">
      <c r="A17" s="7" t="s">
        <v>44</v>
      </c>
      <c r="B17" s="6">
        <f t="shared" si="1"/>
        <v>25367</v>
      </c>
      <c r="C17" s="6">
        <f t="shared" si="2"/>
        <v>1793</v>
      </c>
      <c r="D17" s="6">
        <v>875</v>
      </c>
      <c r="E17" s="6">
        <v>918</v>
      </c>
      <c r="F17" s="6">
        <v>1347</v>
      </c>
      <c r="G17" s="6">
        <v>4215</v>
      </c>
      <c r="H17" s="8">
        <v>2572</v>
      </c>
      <c r="I17" s="11">
        <v>15440</v>
      </c>
      <c r="J17" s="11">
        <v>8440</v>
      </c>
      <c r="K17" s="11">
        <v>7000</v>
      </c>
    </row>
    <row r="18" spans="1:11" ht="18.75">
      <c r="A18" s="7" t="s">
        <v>45</v>
      </c>
      <c r="B18" s="6">
        <f t="shared" si="1"/>
        <v>1190</v>
      </c>
      <c r="C18" s="6">
        <f t="shared" si="2"/>
        <v>596</v>
      </c>
      <c r="D18" s="6">
        <v>272</v>
      </c>
      <c r="E18" s="6">
        <v>324</v>
      </c>
      <c r="F18" s="6">
        <v>273</v>
      </c>
      <c r="G18" s="6">
        <v>321</v>
      </c>
      <c r="H18" s="8"/>
      <c r="I18" s="11"/>
      <c r="J18" s="11"/>
      <c r="K18" s="11"/>
    </row>
    <row r="19" spans="1:11" ht="18.75">
      <c r="A19" s="7" t="s">
        <v>46</v>
      </c>
      <c r="B19" s="6">
        <f t="shared" si="1"/>
        <v>392</v>
      </c>
      <c r="C19" s="6">
        <f t="shared" si="2"/>
        <v>0</v>
      </c>
      <c r="D19" s="6"/>
      <c r="E19" s="6"/>
      <c r="F19" s="6">
        <v>327</v>
      </c>
      <c r="G19" s="6">
        <v>65</v>
      </c>
      <c r="H19" s="9"/>
      <c r="I19" s="11"/>
      <c r="J19" s="11"/>
      <c r="K19" s="11"/>
    </row>
    <row r="20" spans="1:11" ht="18.75">
      <c r="A20" s="10" t="s">
        <v>47</v>
      </c>
      <c r="B20" s="6">
        <f t="shared" si="1"/>
        <v>616</v>
      </c>
      <c r="C20" s="6">
        <f t="shared" si="2"/>
        <v>0</v>
      </c>
      <c r="D20" s="6">
        <v>0</v>
      </c>
      <c r="E20" s="6"/>
      <c r="F20" s="6">
        <v>297</v>
      </c>
      <c r="G20" s="6">
        <v>319</v>
      </c>
      <c r="H20" s="9"/>
      <c r="I20" s="11"/>
      <c r="J20" s="11"/>
      <c r="K20" s="11"/>
    </row>
  </sheetData>
  <mergeCells count="15">
    <mergeCell ref="A2:K2"/>
    <mergeCell ref="A3:K3"/>
    <mergeCell ref="C4:E4"/>
    <mergeCell ref="A4:A7"/>
    <mergeCell ref="B4:B7"/>
    <mergeCell ref="C5:C7"/>
    <mergeCell ref="D5:D7"/>
    <mergeCell ref="E5:E7"/>
    <mergeCell ref="F4:F7"/>
    <mergeCell ref="G4:G7"/>
    <mergeCell ref="H4:H7"/>
    <mergeCell ref="I6:I7"/>
    <mergeCell ref="J6:J7"/>
    <mergeCell ref="K6:K7"/>
    <mergeCell ref="I4:K5"/>
  </mergeCells>
  <phoneticPr fontId="9" type="noConversion"/>
  <pageMargins left="0.75" right="0.75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总任务</vt:lpstr>
      <vt:lpstr>2019</vt:lpstr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</cp:lastModifiedBy>
  <cp:lastPrinted>2018-12-07T03:33:50Z</cp:lastPrinted>
  <dcterms:created xsi:type="dcterms:W3CDTF">2018-02-27T11:14:00Z</dcterms:created>
  <dcterms:modified xsi:type="dcterms:W3CDTF">2018-12-07T03:35:45Z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